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6" activeTab="8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<sst xmlns="http://schemas.openxmlformats.org/spreadsheetml/2006/main" count="459" uniqueCount="232">
  <si>
    <t>2018年度部门预算公开报表（公开表式）</t>
  </si>
  <si>
    <t>2018年收支预算总表</t>
  </si>
  <si>
    <t>表01</t>
  </si>
  <si>
    <t>2018年收入预算总表</t>
  </si>
  <si>
    <t>表02</t>
  </si>
  <si>
    <t>2018年支出预算总表</t>
  </si>
  <si>
    <t>表03</t>
  </si>
  <si>
    <t>2018年财政拨款收支预算总表</t>
  </si>
  <si>
    <t>表04</t>
  </si>
  <si>
    <t>2018年一般公共预算支出表</t>
  </si>
  <si>
    <t>表05</t>
  </si>
  <si>
    <t>2018年一般公共预算基本支出表</t>
  </si>
  <si>
    <t>表06</t>
  </si>
  <si>
    <t>2018年政府性基金支出预算表</t>
  </si>
  <si>
    <t>表07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</si>
  <si>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</si>
  <si>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</si>
  <si>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</si>
  <si>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单位名称：杭州市西湖区教育局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</si>
  <si>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</si>
  <si>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</si>
  <si>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</si>
  <si>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</si>
  <si>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</si>
  <si>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</si>
  <si>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</si>
  <si>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205</t>
  </si>
  <si>
    <t>教育支出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</si>
  <si>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</si>
  <si>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20501</t>
  </si>
  <si>
    <t xml:space="preserve">  教育管理事务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</si>
  <si>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</si>
  <si>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 xml:space="preserve">    2050101</t>
  </si>
  <si>
    <t xml:space="preserve">    行政运行</t>
  </si>
  <si>
    <t>二、专户资金（教育）</t>
  </si>
  <si>
    <t xml:space="preserve">  20502</t>
  </si>
  <si>
    <t xml:space="preserve">  普通教育</t>
  </si>
  <si>
    <t>三、事业收入（不含专户资金）</t>
  </si>
  <si>
    <t xml:space="preserve">    2050201</t>
  </si>
  <si>
    <t xml:space="preserve">  学前教育</t>
  </si>
  <si>
    <t>四、经营收入</t>
  </si>
  <si>
    <t>050202</t>
  </si>
  <si>
    <r>
      <t xml:space="preserve">   </t>
    </r>
    <r>
      <rPr>
        <sz val="11"/>
        <rFont val="宋体"/>
        <family val="0"/>
      </rPr>
      <t>小学教育</t>
    </r>
  </si>
  <si>
    <t>五、其他收入(见备注）</t>
  </si>
  <si>
    <r>
      <t xml:space="preserve">   </t>
    </r>
    <r>
      <rPr>
        <sz val="11"/>
        <rFont val="宋体"/>
        <family val="0"/>
      </rPr>
      <t>初中教育</t>
    </r>
  </si>
  <si>
    <r>
      <t xml:space="preserve">   </t>
    </r>
    <r>
      <rPr>
        <sz val="11"/>
        <rFont val="宋体"/>
        <family val="0"/>
      </rPr>
      <t>高中教育</t>
    </r>
  </si>
  <si>
    <t xml:space="preserve"> 2050299</t>
  </si>
  <si>
    <r>
      <t xml:space="preserve">   </t>
    </r>
    <r>
      <rPr>
        <sz val="11"/>
        <rFont val="宋体"/>
        <family val="0"/>
      </rPr>
      <t>其他普通教育支出</t>
    </r>
  </si>
  <si>
    <t xml:space="preserve">  20503</t>
  </si>
  <si>
    <r>
      <t xml:space="preserve">  </t>
    </r>
    <r>
      <rPr>
        <sz val="11"/>
        <rFont val="宋体"/>
        <family val="0"/>
      </rPr>
      <t>职业教育</t>
    </r>
  </si>
  <si>
    <t>2050399</t>
  </si>
  <si>
    <r>
      <t xml:space="preserve">   </t>
    </r>
    <r>
      <rPr>
        <sz val="11"/>
        <rFont val="宋体"/>
        <family val="0"/>
      </rPr>
      <t>职业高中教育</t>
    </r>
  </si>
  <si>
    <t xml:space="preserve">  20504</t>
  </si>
  <si>
    <r>
      <t xml:space="preserve">  </t>
    </r>
    <r>
      <rPr>
        <sz val="11"/>
        <rFont val="宋体"/>
        <family val="0"/>
      </rPr>
      <t>成人教育</t>
    </r>
  </si>
  <si>
    <t xml:space="preserve">  2050499</t>
  </si>
  <si>
    <r>
      <t xml:space="preserve">   </t>
    </r>
    <r>
      <rPr>
        <sz val="11"/>
        <rFont val="宋体"/>
        <family val="0"/>
      </rPr>
      <t>其他成人教育支出</t>
    </r>
  </si>
  <si>
    <t xml:space="preserve"> 20507</t>
  </si>
  <si>
    <r>
      <t xml:space="preserve">  </t>
    </r>
    <r>
      <rPr>
        <sz val="11"/>
        <rFont val="宋体"/>
        <family val="0"/>
      </rPr>
      <t>特殊教育</t>
    </r>
  </si>
  <si>
    <t xml:space="preserve">  2050799</t>
  </si>
  <si>
    <r>
      <t xml:space="preserve">   </t>
    </r>
    <r>
      <rPr>
        <sz val="11"/>
        <rFont val="宋体"/>
        <family val="0"/>
      </rPr>
      <t>其他特殊教育支出</t>
    </r>
  </si>
  <si>
    <t xml:space="preserve">  20508</t>
  </si>
  <si>
    <r>
      <t xml:space="preserve">  </t>
    </r>
    <r>
      <rPr>
        <sz val="11"/>
        <rFont val="宋体"/>
        <family val="0"/>
      </rPr>
      <t>进修及培训</t>
    </r>
  </si>
  <si>
    <t xml:space="preserve"> 2050899</t>
  </si>
  <si>
    <r>
      <t xml:space="preserve">   </t>
    </r>
    <r>
      <rPr>
        <sz val="11"/>
        <rFont val="宋体"/>
        <family val="0"/>
      </rPr>
      <t>其他进修及培训</t>
    </r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</si>
  <si>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</si>
  <si>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</si>
  <si>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</si>
  <si>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</si>
  <si>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</si>
  <si>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</si>
  <si>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</si>
  <si>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</si>
  <si>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</si>
  <si>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</si>
  <si>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</si>
  <si>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</si>
  <si>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</si>
  <si>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</si>
  <si>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</si>
  <si>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</si>
  <si>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</si>
  <si>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</si>
  <si>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</si>
  <si>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</si>
  <si>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</si>
  <si>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</si>
  <si>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事业单位医疗</t>
  </si>
  <si>
    <t>本年收入合计</t>
  </si>
  <si>
    <t>本年支出合计</t>
  </si>
  <si>
    <t>四、用事业基金弥补收支差额</t>
  </si>
  <si>
    <t>五、上年结转</t>
  </si>
  <si>
    <t xml:space="preserve">  结转下年</t>
  </si>
  <si>
    <t>其中：专项结转</t>
  </si>
  <si>
    <t>政府性基金结转</t>
  </si>
  <si>
    <r>
      <t xml:space="preserve">           </t>
    </r>
    <r>
      <rPr>
        <sz val="11"/>
        <rFont val="宋体"/>
        <family val="0"/>
      </rPr>
      <t>其他结转</t>
    </r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</si>
  <si>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</si>
  <si>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支出合计：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</si>
  <si>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</si>
  <si>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</si>
  <si>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</t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</si>
  <si>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</si>
  <si>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</si>
  <si>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</si>
  <si>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</si>
  <si>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</si>
  <si>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</si>
  <si>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</si>
  <si>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</si>
  <si>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</si>
  <si>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</si>
  <si>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</si>
  <si>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</si>
  <si>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西湖区教育局</t>
  </si>
  <si>
    <t>表03：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</si>
  <si>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</si>
  <si>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</si>
  <si>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</si>
  <si>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</si>
  <si>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</si>
  <si>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</si>
  <si>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</si>
  <si>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</si>
  <si>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</si>
  <si>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</si>
  <si>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</si>
  <si>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</si>
  <si>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</si>
  <si>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</si>
  <si>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</si>
  <si>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备注</t>
  </si>
  <si>
    <t>科目编码</t>
  </si>
  <si>
    <t>科目名称</t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</si>
  <si>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</si>
  <si>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</si>
  <si>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经济分类科目</t>
  </si>
  <si>
    <t>金额</t>
  </si>
  <si>
    <t xml:space="preserve">  301</t>
  </si>
  <si>
    <t>工资福利支出</t>
  </si>
  <si>
    <t xml:space="preserve">    30101</t>
  </si>
  <si>
    <t xml:space="preserve">   基本工资</t>
  </si>
  <si>
    <t xml:space="preserve">    30102</t>
  </si>
  <si>
    <t xml:space="preserve">   津贴补贴</t>
  </si>
  <si>
    <t xml:space="preserve">    30108</t>
  </si>
  <si>
    <t xml:space="preserve">   机关事业单位基本养老保险缴费</t>
  </si>
  <si>
    <t xml:space="preserve">    30109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</si>
  <si>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</si>
  <si>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</si>
  <si>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</si>
  <si>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</si>
  <si>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</si>
  <si>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</si>
  <si>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</si>
  <si>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 30199</t>
  </si>
  <si>
    <t xml:space="preserve">   其他工资福利支出</t>
  </si>
  <si>
    <t xml:space="preserve">  302</t>
  </si>
  <si>
    <t>商品和服务支出</t>
  </si>
  <si>
    <t xml:space="preserve">    30209</t>
  </si>
  <si>
    <t xml:space="preserve">   物业管理费</t>
  </si>
  <si>
    <t xml:space="preserve">    30212</t>
  </si>
  <si>
    <t xml:space="preserve">   因公出国（境）费用</t>
  </si>
  <si>
    <t xml:space="preserve">    30217</t>
  </si>
  <si>
    <t xml:space="preserve">   公务接待费</t>
  </si>
  <si>
    <t xml:space="preserve">    30228</t>
  </si>
  <si>
    <t xml:space="preserve">   工会经费</t>
  </si>
  <si>
    <t xml:space="preserve">    30229</t>
  </si>
  <si>
    <t xml:space="preserve">   福利费</t>
  </si>
  <si>
    <t xml:space="preserve">    30239</t>
  </si>
  <si>
    <t xml:space="preserve">   其他交通费用</t>
  </si>
  <si>
    <t xml:space="preserve">    30299</t>
  </si>
  <si>
    <t xml:space="preserve">   其他商品和服务支出</t>
  </si>
  <si>
    <t xml:space="preserve">  303</t>
  </si>
  <si>
    <t>对个人和家庭的补助</t>
  </si>
  <si>
    <t xml:space="preserve">    30301</t>
  </si>
  <si>
    <t xml:space="preserve">   离休费</t>
  </si>
  <si>
    <t xml:space="preserve">    30302</t>
  </si>
  <si>
    <t xml:space="preserve">   退休费</t>
  </si>
  <si>
    <t xml:space="preserve">    30399</t>
  </si>
  <si>
    <t xml:space="preserve">   其他对个人和家庭的补助</t>
  </si>
  <si>
    <t xml:space="preserve">  321</t>
  </si>
  <si>
    <t>工资福利支出_事业</t>
  </si>
  <si>
    <t xml:space="preserve">    32101</t>
  </si>
  <si>
    <t xml:space="preserve">  基本工资_事业</t>
  </si>
  <si>
    <t xml:space="preserve">    32108</t>
  </si>
  <si>
    <t xml:space="preserve">  机关事业单位基本养老保险缴费_事业</t>
  </si>
  <si>
    <t xml:space="preserve">    32109</t>
  </si>
  <si>
    <t xml:space="preserve">  职业年金缴费_事业</t>
  </si>
  <si>
    <t xml:space="preserve">    32110</t>
  </si>
  <si>
    <t xml:space="preserve">  城镇职工基本医疗保险缴费_事业</t>
  </si>
  <si>
    <t xml:space="preserve">    32113</t>
  </si>
  <si>
    <t xml:space="preserve">  住房公积金_事业</t>
  </si>
  <si>
    <t xml:space="preserve">  322</t>
  </si>
  <si>
    <t>商品和服务支出_事业</t>
  </si>
  <si>
    <t xml:space="preserve">    32217</t>
  </si>
  <si>
    <t xml:space="preserve">  公务接待费_事业</t>
  </si>
  <si>
    <t xml:space="preserve">    32231</t>
  </si>
  <si>
    <t xml:space="preserve">  公务用车运行维护费_事业</t>
  </si>
  <si>
    <t xml:space="preserve">    32299</t>
  </si>
  <si>
    <t xml:space="preserve">  其他商品和服务支出_事业</t>
  </si>
  <si>
    <t xml:space="preserve">    30307</t>
  </si>
  <si>
    <t xml:space="preserve">   医疗费补助</t>
  </si>
  <si>
    <t xml:space="preserve">    30309</t>
  </si>
  <si>
    <t xml:space="preserve">   奖励金</t>
  </si>
  <si>
    <t xml:space="preserve">  310</t>
  </si>
  <si>
    <t>资本性支出</t>
  </si>
  <si>
    <t xml:space="preserve">    31002</t>
  </si>
  <si>
    <t xml:space="preserve">   办公设备购置</t>
  </si>
  <si>
    <r>
      <t>表07</t>
    </r>
    <r>
      <rPr>
        <sz val="9"/>
        <rFont val="宋体"/>
        <family val="0"/>
      </rPr>
      <t>：</t>
    </r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</si>
  <si>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</si>
  <si>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</si>
  <si>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</si>
  <si>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</si>
  <si>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</si>
  <si>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</si>
  <si>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</si>
  <si>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</si>
  <si>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</si>
  <si>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</si>
  <si>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</si>
  <si>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</si>
  <si>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</si>
  <si>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</si>
  <si>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</si>
  <si>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表08：</t>
  </si>
  <si>
    <t>2018年“三公”经费公共财政拨款预算表</t>
  </si>
  <si>
    <t>项目名称</t>
  </si>
  <si>
    <r>
      <t>2018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</si>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</sst>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9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3"/>
    </font>
    <font>
      <sz val="10"/>
      <name val="宋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1"/>
      <color indexed="63"/>
      <name val="仿宋_GB2312"/>
      <family val="3"/>
    </font>
    <font>
      <b/>
      <sz val="11"/>
      <color indexed="9"/>
      <name val="仿宋_GB2312"/>
      <family val="3"/>
    </font>
    <font>
      <b/>
      <sz val="13"/>
      <color indexed="62"/>
      <name val="仿宋_GB2312"/>
      <family val="3"/>
    </font>
    <font>
      <sz val="11"/>
      <color indexed="53"/>
      <name val="仿宋_GB2312"/>
      <family val="3"/>
    </font>
    <font>
      <sz val="10"/>
      <name val="Arial"/>
      <family val="2"/>
    </font>
    <font>
      <i/>
      <sz val="11"/>
      <color indexed="23"/>
      <name val="仿宋_GB2312"/>
      <family val="3"/>
    </font>
    <font>
      <b/>
      <sz val="11"/>
      <color indexed="62"/>
      <name val="仿宋_GB2312"/>
      <family val="3"/>
    </font>
    <font>
      <u val="single"/>
      <sz val="11"/>
      <color indexed="20"/>
      <name val="宋体"/>
      <family val="0"/>
    </font>
    <font>
      <sz val="11"/>
      <color indexed="20"/>
      <name val="仿宋_GB2312"/>
      <family val="3"/>
    </font>
    <font>
      <sz val="11"/>
      <color indexed="9"/>
      <name val="仿宋_GB2312"/>
      <family val="3"/>
    </font>
    <font>
      <b/>
      <sz val="11"/>
      <color indexed="63"/>
      <name val="仿宋_GB2312"/>
      <family val="3"/>
    </font>
    <font>
      <b/>
      <sz val="15"/>
      <color indexed="62"/>
      <name val="仿宋_GB2312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17"/>
      <name val="仿宋_GB2312"/>
      <family val="3"/>
    </font>
    <font>
      <sz val="11"/>
      <color indexed="52"/>
      <name val="仿宋_GB2312"/>
      <family val="3"/>
    </font>
    <font>
      <b/>
      <sz val="11"/>
      <color indexed="52"/>
      <name val="仿宋_GB2312"/>
      <family val="3"/>
    </font>
    <font>
      <sz val="22"/>
      <name val="方正小标宋简体"/>
      <family val="0"/>
    </font>
    <font>
      <sz val="11"/>
      <name val="方正书宋_GBK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>
      <alignment vertical="top"/>
      <protection/>
    </xf>
    <xf numFmtId="0" fontId="14" fillId="4" borderId="0" applyNumberFormat="0" applyBorder="0" applyAlignment="0" applyProtection="0"/>
    <xf numFmtId="0" fontId="22" fillId="5" borderId="0" applyNumberFormat="0" applyBorder="0" applyAlignment="0" applyProtection="0"/>
    <xf numFmtId="43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23" fillId="7" borderId="0" applyNumberFormat="0" applyBorder="0" applyAlignment="0" applyProtection="0"/>
    <xf numFmtId="0" fontId="20" fillId="0" borderId="5" applyNumberFormat="0" applyFill="0" applyAlignment="0" applyProtection="0"/>
    <xf numFmtId="0" fontId="23" fillId="8" borderId="0" applyNumberFormat="0" applyBorder="0" applyAlignment="0" applyProtection="0"/>
    <xf numFmtId="0" fontId="24" fillId="9" borderId="6" applyNumberFormat="0" applyAlignment="0" applyProtection="0"/>
    <xf numFmtId="0" fontId="32" fillId="9" borderId="1" applyNumberFormat="0" applyAlignment="0" applyProtection="0"/>
    <xf numFmtId="0" fontId="15" fillId="10" borderId="7" applyNumberFormat="0" applyAlignment="0" applyProtection="0"/>
    <xf numFmtId="0" fontId="14" fillId="3" borderId="0" applyNumberFormat="0" applyBorder="0" applyAlignment="0" applyProtection="0"/>
    <xf numFmtId="0" fontId="23" fillId="11" borderId="0" applyNumberFormat="0" applyBorder="0" applyAlignment="0" applyProtection="0"/>
    <xf numFmtId="0" fontId="31" fillId="0" borderId="8" applyNumberFormat="0" applyFill="0" applyAlignment="0" applyProtection="0"/>
    <xf numFmtId="0" fontId="24" fillId="0" borderId="9" applyNumberFormat="0" applyFill="0" applyAlignment="0" applyProtection="0"/>
    <xf numFmtId="0" fontId="30" fillId="12" borderId="0" applyNumberFormat="0" applyBorder="0" applyAlignment="0" applyProtection="0"/>
    <xf numFmtId="0" fontId="28" fillId="4" borderId="0" applyNumberFormat="0" applyBorder="0" applyAlignment="0" applyProtection="0"/>
    <xf numFmtId="0" fontId="14" fillId="13" borderId="0" applyNumberFormat="0" applyBorder="0" applyAlignment="0" applyProtection="0"/>
    <xf numFmtId="0" fontId="2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3" fillId="7" borderId="0" applyNumberFormat="0" applyBorder="0" applyAlignment="0" applyProtection="0"/>
    <xf numFmtId="0" fontId="14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8">
    <xf numFmtId="0" fontId="0" fillId="0" borderId="0" xfId="0" applyAlignment="1">
      <alignment/>
    </xf>
    <xf numFmtId="0" fontId="0" fillId="0" borderId="0" xfId="64" applyAlignment="1">
      <alignment vertical="center" wrapText="1"/>
      <protection/>
    </xf>
    <xf numFmtId="0" fontId="0" fillId="0" borderId="0" xfId="64">
      <alignment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1" fillId="9" borderId="0" xfId="64" applyNumberFormat="1" applyFont="1" applyFill="1" applyBorder="1" applyAlignment="1" applyProtection="1">
      <alignment horizontal="left" vertical="center"/>
      <protection/>
    </xf>
    <xf numFmtId="0" fontId="3" fillId="9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0" fontId="4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39" fontId="1" fillId="9" borderId="10" xfId="63" applyNumberFormat="1" applyFont="1" applyFill="1" applyBorder="1" applyAlignment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0" fontId="1" fillId="0" borderId="11" xfId="63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Font="1" applyAlignment="1">
      <alignment horizontal="left" wrapText="1"/>
      <protection/>
    </xf>
    <xf numFmtId="0" fontId="3" fillId="0" borderId="0" xfId="63" applyFont="1" applyAlignment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4" fillId="0" borderId="1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49" fontId="1" fillId="0" borderId="16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right" vertical="center" wrapText="1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1" fillId="9" borderId="10" xfId="63" applyNumberFormat="1" applyFont="1" applyFill="1" applyBorder="1" applyAlignment="1">
      <alignment horizontal="center" vertical="center"/>
      <protection/>
    </xf>
    <xf numFmtId="49" fontId="1" fillId="0" borderId="10" xfId="63" applyNumberFormat="1" applyFont="1" applyBorder="1" applyAlignment="1">
      <alignment horizontal="left" vertical="center" wrapText="1"/>
      <protection/>
    </xf>
    <xf numFmtId="0" fontId="1" fillId="0" borderId="0" xfId="64" applyFont="1">
      <alignment/>
      <protection/>
    </xf>
    <xf numFmtId="0" fontId="6" fillId="0" borderId="0" xfId="64" applyFont="1">
      <alignment/>
      <protection/>
    </xf>
    <xf numFmtId="0" fontId="1" fillId="0" borderId="16" xfId="64" applyNumberFormat="1" applyFont="1" applyFill="1" applyBorder="1" applyAlignment="1" applyProtection="1">
      <alignment horizontal="right" vertical="center"/>
      <protection/>
    </xf>
    <xf numFmtId="0" fontId="6" fillId="9" borderId="0" xfId="64" applyNumberFormat="1" applyFont="1" applyFill="1" applyBorder="1" applyAlignment="1" applyProtection="1">
      <alignment horizontal="left" vertical="center"/>
      <protection/>
    </xf>
    <xf numFmtId="176" fontId="1" fillId="0" borderId="10" xfId="63" applyNumberFormat="1" applyFont="1" applyFill="1" applyBorder="1" applyAlignment="1">
      <alignment horizontal="right" vertical="center"/>
      <protection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49" fontId="1" fillId="0" borderId="10" xfId="63" applyNumberFormat="1" applyFont="1" applyFill="1" applyBorder="1" applyAlignment="1">
      <alignment horizontal="left" vertical="center" wrapText="1"/>
      <protection/>
    </xf>
    <xf numFmtId="49" fontId="1" fillId="0" borderId="10" xfId="63" applyNumberFormat="1" applyFont="1" applyFill="1" applyBorder="1" applyAlignment="1">
      <alignment horizontal="left" vertical="center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 applyFont="1">
      <alignment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9" borderId="0" xfId="63" applyNumberFormat="1" applyFont="1" applyFill="1" applyBorder="1" applyAlignment="1" applyProtection="1">
      <alignment horizontal="left" vertical="center"/>
      <protection/>
    </xf>
    <xf numFmtId="0" fontId="3" fillId="9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right" vertical="center"/>
      <protection/>
    </xf>
    <xf numFmtId="0" fontId="4" fillId="14" borderId="12" xfId="63" applyNumberFormat="1" applyFont="1" applyFill="1" applyBorder="1" applyAlignment="1" applyProtection="1">
      <alignment horizontal="center" vertical="center" wrapText="1"/>
      <protection/>
    </xf>
    <xf numFmtId="0" fontId="4" fillId="14" borderId="13" xfId="63" applyNumberFormat="1" applyFont="1" applyFill="1" applyBorder="1" applyAlignment="1" applyProtection="1">
      <alignment horizontal="center" vertical="center" wrapText="1"/>
      <protection/>
    </xf>
    <xf numFmtId="0" fontId="6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 wrapText="1"/>
      <protection/>
    </xf>
    <xf numFmtId="49" fontId="1" fillId="0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9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1" fillId="0" borderId="10" xfId="63" applyFont="1" applyFill="1" applyBorder="1" applyAlignment="1">
      <alignment horizontal="right" vertical="center" wrapText="1"/>
      <protection/>
    </xf>
    <xf numFmtId="0" fontId="7" fillId="0" borderId="0" xfId="65" applyFont="1">
      <alignment vertical="center"/>
      <protection/>
    </xf>
    <xf numFmtId="0" fontId="1" fillId="0" borderId="0" xfId="66" applyFont="1" applyAlignment="1">
      <alignment horizontal="left" vertical="center" wrapText="1"/>
      <protection/>
    </xf>
    <xf numFmtId="0" fontId="3" fillId="0" borderId="0" xfId="66" applyFont="1" applyAlignment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right" vertical="center" wrapText="1"/>
      <protection/>
    </xf>
    <xf numFmtId="0" fontId="1" fillId="0" borderId="10" xfId="67" applyNumberFormat="1" applyFont="1" applyBorder="1" applyAlignment="1" applyProtection="1">
      <alignment horizontal="left" vertical="center" wrapText="1"/>
      <protection/>
    </xf>
    <xf numFmtId="0" fontId="1" fillId="0" borderId="10" xfId="67" applyNumberFormat="1" applyFont="1" applyBorder="1" applyAlignment="1" applyProtection="1">
      <alignment horizontal="center" vertical="center" wrapText="1"/>
      <protection/>
    </xf>
    <xf numFmtId="0" fontId="3" fillId="0" borderId="10" xfId="67" applyNumberFormat="1" applyFont="1" applyBorder="1" applyAlignment="1" applyProtection="1">
      <alignment horizontal="left" vertical="center" wrapText="1"/>
      <protection/>
    </xf>
    <xf numFmtId="0" fontId="5" fillId="0" borderId="0" xfId="66" applyFont="1" applyAlignment="1">
      <alignment horizontal="left" vertical="center"/>
      <protection/>
    </xf>
    <xf numFmtId="0" fontId="3" fillId="0" borderId="0" xfId="65" applyFo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65">
      <alignment vertical="center"/>
      <protection/>
    </xf>
    <xf numFmtId="0" fontId="8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justify" vertical="center" wrapText="1"/>
      <protection/>
    </xf>
    <xf numFmtId="0" fontId="1" fillId="0" borderId="16" xfId="65" applyFont="1" applyBorder="1" applyAlignment="1">
      <alignment horizontal="left" vertical="center" wrapText="1"/>
      <protection/>
    </xf>
    <xf numFmtId="0" fontId="3" fillId="0" borderId="0" xfId="65" applyFont="1" applyAlignment="1">
      <alignment horizontal="justify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right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65" applyFont="1" applyAlignment="1">
      <alignment horizontal="left" vertical="center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Border="1" applyAlignment="1" applyProtection="1">
      <alignment horizontal="left" vertical="center"/>
      <protection/>
    </xf>
    <xf numFmtId="0" fontId="4" fillId="14" borderId="10" xfId="0" applyNumberFormat="1" applyFont="1" applyFill="1" applyBorder="1" applyAlignment="1" applyProtection="1">
      <alignment horizontal="center" vertical="center"/>
      <protection/>
    </xf>
    <xf numFmtId="0" fontId="6" fillId="14" borderId="10" xfId="0" applyNumberFormat="1" applyFont="1" applyFill="1" applyBorder="1" applyAlignment="1" applyProtection="1">
      <alignment horizontal="center" vertical="center"/>
      <protection/>
    </xf>
    <xf numFmtId="0" fontId="4" fillId="14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C12" sqref="C12"/>
    </sheetView>
  </sheetViews>
  <sheetFormatPr defaultColWidth="12" defaultRowHeight="11.25"/>
  <cols>
    <col min="1" max="1" width="6.66015625" style="125" customWidth="1"/>
    <col min="2" max="2" width="73.66015625" style="125" bestFit="1" customWidth="1"/>
    <col min="3" max="4" width="26" style="125" customWidth="1"/>
    <col min="5" max="16384" width="12" style="125" customWidth="1"/>
  </cols>
  <sheetData>
    <row r="1" ht="31.5" customHeight="1"/>
    <row r="2" spans="2:5" ht="80.25" customHeight="1">
      <c r="B2" s="126" t="s">
        <v>0</v>
      </c>
      <c r="C2" s="126"/>
      <c r="D2" s="126"/>
      <c r="E2" s="126"/>
    </row>
    <row r="3" spans="2:5" s="124" customFormat="1" ht="27" customHeight="1">
      <c r="B3" s="59" t="s">
        <v>1</v>
      </c>
      <c r="C3" s="59"/>
      <c r="D3" s="59"/>
      <c r="E3" s="112" t="s">
        <v>2</v>
      </c>
    </row>
    <row r="4" spans="2:5" s="124" customFormat="1" ht="27" customHeight="1">
      <c r="B4" s="59" t="s">
        <v>3</v>
      </c>
      <c r="C4" s="59"/>
      <c r="D4" s="59"/>
      <c r="E4" s="112" t="s">
        <v>4</v>
      </c>
    </row>
    <row r="5" spans="2:5" s="124" customFormat="1" ht="27" customHeight="1">
      <c r="B5" s="59" t="s">
        <v>5</v>
      </c>
      <c r="C5" s="59"/>
      <c r="D5" s="59"/>
      <c r="E5" s="112" t="s">
        <v>6</v>
      </c>
    </row>
    <row r="6" spans="2:5" s="124" customFormat="1" ht="27" customHeight="1">
      <c r="B6" s="59" t="s">
        <v>7</v>
      </c>
      <c r="C6" s="59"/>
      <c r="D6" s="59"/>
      <c r="E6" s="112" t="s">
        <v>8</v>
      </c>
    </row>
    <row r="7" spans="2:5" s="124" customFormat="1" ht="27" customHeight="1">
      <c r="B7" s="59" t="s">
        <v>9</v>
      </c>
      <c r="C7" s="59"/>
      <c r="D7" s="59"/>
      <c r="E7" s="112" t="s">
        <v>10</v>
      </c>
    </row>
    <row r="8" spans="2:5" s="124" customFormat="1" ht="27" customHeight="1">
      <c r="B8" s="59" t="s">
        <v>11</v>
      </c>
      <c r="C8" s="59"/>
      <c r="D8" s="59"/>
      <c r="E8" s="112" t="s">
        <v>12</v>
      </c>
    </row>
    <row r="9" spans="2:5" s="124" customFormat="1" ht="27" customHeight="1">
      <c r="B9" s="59" t="s">
        <v>13</v>
      </c>
      <c r="C9" s="59"/>
      <c r="D9" s="59"/>
      <c r="E9" s="112" t="s">
        <v>14</v>
      </c>
    </row>
    <row r="10" spans="2:5" s="124" customFormat="1" ht="27" customHeight="1">
      <c r="B10" s="59" t="s">
        <v>15</v>
      </c>
      <c r="C10" s="59"/>
      <c r="D10" s="59"/>
      <c r="E10" s="112" t="s">
        <v>16</v>
      </c>
    </row>
    <row r="11" spans="2:5" ht="27" customHeight="1">
      <c r="B11" s="127"/>
      <c r="C11" s="127"/>
      <c r="D11" s="127"/>
      <c r="E11" s="127"/>
    </row>
    <row r="12" spans="2:5" ht="27" customHeight="1">
      <c r="B12" s="127"/>
      <c r="C12" s="127"/>
      <c r="D12" s="127"/>
      <c r="E12" s="127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Zeros="0" workbookViewId="0" topLeftCell="A1">
      <selection activeCell="A3" sqref="A3:D3"/>
    </sheetView>
  </sheetViews>
  <sheetFormatPr defaultColWidth="9.33203125" defaultRowHeight="11.25"/>
  <cols>
    <col min="1" max="1" width="41.16015625" style="99" customWidth="1"/>
    <col min="2" max="2" width="20" style="100" customWidth="1"/>
    <col min="3" max="3" width="15.83203125" style="100" customWidth="1"/>
    <col min="4" max="4" width="50.5" style="100" customWidth="1"/>
    <col min="5" max="5" width="16" style="100" bestFit="1" customWidth="1"/>
    <col min="6" max="6" width="10.83203125" style="100" customWidth="1"/>
    <col min="7" max="16384" width="9.33203125" style="100" customWidth="1"/>
  </cols>
  <sheetData>
    <row r="1" ht="23.25" customHeight="1">
      <c r="A1" s="99" t="s">
        <v>17</v>
      </c>
    </row>
    <row r="2" spans="1:6" ht="37.5" customHeight="1">
      <c r="A2" s="18" t="s">
        <v>1</v>
      </c>
      <c r="B2" s="18"/>
      <c r="C2" s="18"/>
      <c r="D2" s="18"/>
      <c r="E2" s="18"/>
      <c r="F2" s="101"/>
    </row>
    <row r="3" spans="1:6" ht="31.5" customHeight="1">
      <c r="A3" s="102" t="s">
        <v>18</v>
      </c>
      <c r="B3" s="103"/>
      <c r="C3" s="103"/>
      <c r="D3" s="103"/>
      <c r="E3" s="69" t="s">
        <v>19</v>
      </c>
      <c r="F3" s="101"/>
    </row>
    <row r="4" spans="1:6" ht="22.5" customHeight="1">
      <c r="A4" s="104" t="s">
        <v>20</v>
      </c>
      <c r="B4" s="104"/>
      <c r="C4" s="105" t="s">
        <v>21</v>
      </c>
      <c r="D4" s="104"/>
      <c r="E4" s="104"/>
      <c r="F4" s="101"/>
    </row>
    <row r="5" spans="1:6" ht="32.25" customHeight="1">
      <c r="A5" s="106" t="s">
        <v>22</v>
      </c>
      <c r="B5" s="104" t="s">
        <v>23</v>
      </c>
      <c r="C5" s="106" t="s">
        <v>24</v>
      </c>
      <c r="D5" s="104" t="s">
        <v>22</v>
      </c>
      <c r="E5" s="104" t="s">
        <v>23</v>
      </c>
      <c r="F5" s="101"/>
    </row>
    <row r="6" spans="1:6" ht="20.25" customHeight="1">
      <c r="A6" s="59" t="s">
        <v>25</v>
      </c>
      <c r="B6" s="107">
        <f>B7+B8</f>
        <v>155000</v>
      </c>
      <c r="C6" s="39" t="s">
        <v>26</v>
      </c>
      <c r="D6" s="39" t="s">
        <v>27</v>
      </c>
      <c r="E6" s="37">
        <f>E7+E9+E15+E17+E19+E21+E23</f>
        <v>147702.412499</v>
      </c>
      <c r="F6" s="101"/>
    </row>
    <row r="7" spans="1:6" ht="20.25" customHeight="1">
      <c r="A7" s="59" t="s">
        <v>28</v>
      </c>
      <c r="B7" s="107">
        <v>155000</v>
      </c>
      <c r="C7" s="39" t="s">
        <v>29</v>
      </c>
      <c r="D7" s="39" t="s">
        <v>30</v>
      </c>
      <c r="E7" s="37">
        <v>456.096769</v>
      </c>
      <c r="F7" s="101"/>
    </row>
    <row r="8" spans="1:6" ht="20.25" customHeight="1">
      <c r="A8" s="59" t="s">
        <v>31</v>
      </c>
      <c r="B8" s="107">
        <v>0</v>
      </c>
      <c r="C8" s="40" t="s">
        <v>32</v>
      </c>
      <c r="D8" s="39" t="s">
        <v>33</v>
      </c>
      <c r="E8" s="37">
        <v>456.096769</v>
      </c>
      <c r="F8" s="101"/>
    </row>
    <row r="9" spans="1:6" ht="20.25" customHeight="1">
      <c r="A9" s="59" t="s">
        <v>34</v>
      </c>
      <c r="B9" s="107">
        <v>8500</v>
      </c>
      <c r="C9" s="39" t="s">
        <v>35</v>
      </c>
      <c r="D9" s="39" t="s">
        <v>36</v>
      </c>
      <c r="E9" s="37">
        <f>E10+E11+E12+E13+E14</f>
        <v>126241.950048</v>
      </c>
      <c r="F9" s="101"/>
    </row>
    <row r="10" spans="1:6" ht="20.25" customHeight="1">
      <c r="A10" s="59" t="s">
        <v>37</v>
      </c>
      <c r="B10" s="107">
        <v>0</v>
      </c>
      <c r="C10" s="39" t="s">
        <v>38</v>
      </c>
      <c r="D10" s="41" t="s">
        <v>39</v>
      </c>
      <c r="E10" s="37">
        <v>27204.430048</v>
      </c>
      <c r="F10" s="101"/>
    </row>
    <row r="11" spans="1:6" ht="20.25" customHeight="1">
      <c r="A11" s="108" t="s">
        <v>40</v>
      </c>
      <c r="B11" s="107"/>
      <c r="C11" s="41" t="s">
        <v>41</v>
      </c>
      <c r="D11" s="42" t="s">
        <v>42</v>
      </c>
      <c r="E11" s="37">
        <v>54199.91</v>
      </c>
      <c r="F11" s="101"/>
    </row>
    <row r="12" spans="1:6" ht="20.25" customHeight="1">
      <c r="A12" s="108" t="s">
        <v>43</v>
      </c>
      <c r="B12" s="107">
        <v>4500</v>
      </c>
      <c r="C12" s="41">
        <v>2050203</v>
      </c>
      <c r="D12" s="42" t="s">
        <v>44</v>
      </c>
      <c r="E12" s="37">
        <v>34536.14</v>
      </c>
      <c r="F12" s="101"/>
    </row>
    <row r="13" spans="1:6" ht="20.25" customHeight="1">
      <c r="A13" s="109"/>
      <c r="B13" s="107">
        <v>0</v>
      </c>
      <c r="C13" s="41">
        <v>2050204</v>
      </c>
      <c r="D13" s="42" t="s">
        <v>45</v>
      </c>
      <c r="E13" s="37">
        <v>1813.97</v>
      </c>
      <c r="F13" s="101"/>
    </row>
    <row r="14" spans="1:6" ht="20.25" customHeight="1">
      <c r="A14" s="59"/>
      <c r="B14" s="107">
        <v>0</v>
      </c>
      <c r="C14" s="41" t="s">
        <v>46</v>
      </c>
      <c r="D14" s="42" t="s">
        <v>47</v>
      </c>
      <c r="E14" s="37">
        <f>2622.13+5865.37</f>
        <v>8487.5</v>
      </c>
      <c r="F14" s="101"/>
    </row>
    <row r="15" spans="1:6" ht="20.25" customHeight="1">
      <c r="A15" s="59"/>
      <c r="B15" s="107">
        <v>0</v>
      </c>
      <c r="C15" s="39" t="s">
        <v>48</v>
      </c>
      <c r="D15" s="43" t="s">
        <v>49</v>
      </c>
      <c r="E15" s="37">
        <v>2733.14</v>
      </c>
      <c r="F15" s="101"/>
    </row>
    <row r="16" spans="1:6" ht="20.25" customHeight="1">
      <c r="A16" s="59"/>
      <c r="B16" s="107">
        <v>0</v>
      </c>
      <c r="C16" s="41" t="s">
        <v>50</v>
      </c>
      <c r="D16" s="42" t="s">
        <v>51</v>
      </c>
      <c r="E16" s="37">
        <v>2733.14</v>
      </c>
      <c r="F16" s="101"/>
    </row>
    <row r="17" spans="1:6" ht="20.25" customHeight="1">
      <c r="A17" s="59"/>
      <c r="B17" s="107">
        <v>0</v>
      </c>
      <c r="C17" s="39" t="s">
        <v>52</v>
      </c>
      <c r="D17" s="43" t="s">
        <v>53</v>
      </c>
      <c r="E17" s="37">
        <v>1260.39</v>
      </c>
      <c r="F17" s="101"/>
    </row>
    <row r="18" spans="1:6" ht="20.25" customHeight="1">
      <c r="A18" s="109"/>
      <c r="B18" s="107"/>
      <c r="C18" s="41" t="s">
        <v>54</v>
      </c>
      <c r="D18" s="42" t="s">
        <v>55</v>
      </c>
      <c r="E18" s="37">
        <v>1260.39</v>
      </c>
      <c r="F18" s="101"/>
    </row>
    <row r="19" spans="1:6" ht="20.25" customHeight="1">
      <c r="A19" s="109"/>
      <c r="B19" s="107"/>
      <c r="C19" s="39" t="s">
        <v>56</v>
      </c>
      <c r="D19" s="43" t="s">
        <v>57</v>
      </c>
      <c r="E19" s="37">
        <v>586.63</v>
      </c>
      <c r="F19" s="101"/>
    </row>
    <row r="20" spans="1:6" ht="20.25" customHeight="1">
      <c r="A20" s="109"/>
      <c r="B20" s="107"/>
      <c r="C20" s="41" t="s">
        <v>58</v>
      </c>
      <c r="D20" s="42" t="s">
        <v>59</v>
      </c>
      <c r="E20" s="37">
        <v>586.63</v>
      </c>
      <c r="F20" s="101"/>
    </row>
    <row r="21" spans="1:6" ht="20.25" customHeight="1">
      <c r="A21" s="109"/>
      <c r="B21" s="107"/>
      <c r="C21" s="39" t="s">
        <v>60</v>
      </c>
      <c r="D21" s="43" t="s">
        <v>61</v>
      </c>
      <c r="E21" s="37">
        <v>894.41</v>
      </c>
      <c r="F21" s="101"/>
    </row>
    <row r="22" spans="1:6" ht="20.25" customHeight="1">
      <c r="A22" s="109"/>
      <c r="B22" s="107"/>
      <c r="C22" s="41" t="s">
        <v>62</v>
      </c>
      <c r="D22" s="42" t="s">
        <v>63</v>
      </c>
      <c r="E22" s="37">
        <v>894.41</v>
      </c>
      <c r="F22" s="101"/>
    </row>
    <row r="23" spans="1:6" ht="20.25" customHeight="1">
      <c r="A23" s="109"/>
      <c r="B23" s="107"/>
      <c r="C23" s="39" t="s">
        <v>64</v>
      </c>
      <c r="D23" s="39" t="s">
        <v>65</v>
      </c>
      <c r="E23" s="37">
        <v>15529.795682</v>
      </c>
      <c r="F23" s="101"/>
    </row>
    <row r="24" spans="1:6" ht="20.25" customHeight="1">
      <c r="A24" s="109"/>
      <c r="B24" s="107"/>
      <c r="C24" s="39" t="s">
        <v>66</v>
      </c>
      <c r="D24" s="41" t="s">
        <v>67</v>
      </c>
      <c r="E24" s="37">
        <v>15529.795682</v>
      </c>
      <c r="F24" s="101"/>
    </row>
    <row r="25" spans="1:6" ht="20.25" customHeight="1">
      <c r="A25" s="109"/>
      <c r="B25" s="107"/>
      <c r="C25" s="39" t="s">
        <v>68</v>
      </c>
      <c r="D25" s="39" t="s">
        <v>69</v>
      </c>
      <c r="E25" s="37">
        <v>16306.82776</v>
      </c>
      <c r="F25" s="101"/>
    </row>
    <row r="26" spans="1:6" ht="20.25" customHeight="1">
      <c r="A26" s="109"/>
      <c r="B26" s="107"/>
      <c r="C26" s="44" t="s">
        <v>70</v>
      </c>
      <c r="D26" s="39" t="s">
        <v>71</v>
      </c>
      <c r="E26" s="37">
        <v>16306.82776</v>
      </c>
      <c r="F26" s="101"/>
    </row>
    <row r="27" spans="1:6" ht="20.25" customHeight="1">
      <c r="A27" s="109"/>
      <c r="B27" s="107"/>
      <c r="C27" s="44" t="s">
        <v>72</v>
      </c>
      <c r="D27" s="39" t="s">
        <v>73</v>
      </c>
      <c r="E27" s="37">
        <v>1790.0949</v>
      </c>
      <c r="F27" s="101"/>
    </row>
    <row r="28" spans="1:6" ht="20.25" customHeight="1">
      <c r="A28" s="109"/>
      <c r="B28" s="107"/>
      <c r="C28" s="44" t="s">
        <v>74</v>
      </c>
      <c r="D28" s="39" t="s">
        <v>75</v>
      </c>
      <c r="E28" s="37">
        <v>31.042</v>
      </c>
      <c r="F28" s="101"/>
    </row>
    <row r="29" spans="1:6" ht="20.25" customHeight="1">
      <c r="A29" s="109"/>
      <c r="B29" s="107"/>
      <c r="C29" s="44" t="s">
        <v>76</v>
      </c>
      <c r="D29" s="39" t="s">
        <v>77</v>
      </c>
      <c r="E29" s="37">
        <v>10346.81852</v>
      </c>
      <c r="F29" s="101"/>
    </row>
    <row r="30" spans="1:6" ht="20.25" customHeight="1">
      <c r="A30" s="109"/>
      <c r="B30" s="107"/>
      <c r="C30" s="44" t="s">
        <v>78</v>
      </c>
      <c r="D30" s="39" t="s">
        <v>79</v>
      </c>
      <c r="E30" s="37">
        <v>4138.87234</v>
      </c>
      <c r="F30" s="101"/>
    </row>
    <row r="31" spans="1:6" ht="20.25" customHeight="1">
      <c r="A31" s="109"/>
      <c r="B31" s="107"/>
      <c r="C31" s="44" t="s">
        <v>80</v>
      </c>
      <c r="D31" s="39" t="s">
        <v>81</v>
      </c>
      <c r="E31" s="37">
        <v>3990.76444</v>
      </c>
      <c r="F31" s="101"/>
    </row>
    <row r="32" spans="1:6" ht="20.25" customHeight="1">
      <c r="A32" s="109"/>
      <c r="B32" s="107"/>
      <c r="C32" s="44" t="s">
        <v>82</v>
      </c>
      <c r="D32" s="39" t="s">
        <v>83</v>
      </c>
      <c r="E32" s="37">
        <v>3990.76444</v>
      </c>
      <c r="F32" s="101"/>
    </row>
    <row r="33" spans="1:6" ht="20.25" customHeight="1">
      <c r="A33" s="109"/>
      <c r="B33" s="107"/>
      <c r="C33" s="44" t="s">
        <v>84</v>
      </c>
      <c r="D33" s="39" t="s">
        <v>85</v>
      </c>
      <c r="E33" s="37">
        <v>17.83548</v>
      </c>
      <c r="F33" s="101"/>
    </row>
    <row r="34" spans="1:6" ht="20.25" customHeight="1">
      <c r="A34" s="109"/>
      <c r="B34" s="107"/>
      <c r="C34" s="65">
        <v>2101102</v>
      </c>
      <c r="D34" s="39" t="s">
        <v>86</v>
      </c>
      <c r="E34" s="37">
        <v>3972.92896</v>
      </c>
      <c r="F34" s="101"/>
    </row>
    <row r="35" spans="1:6" ht="20.25" customHeight="1">
      <c r="A35" s="109"/>
      <c r="B35" s="107"/>
      <c r="C35" s="110"/>
      <c r="D35" s="111"/>
      <c r="E35" s="111"/>
      <c r="F35" s="101"/>
    </row>
    <row r="36" spans="1:6" s="97" customFormat="1" ht="20.25" customHeight="1">
      <c r="A36" s="112" t="s">
        <v>87</v>
      </c>
      <c r="B36" s="107">
        <f>B6+B9+B10+B11+B12</f>
        <v>168000</v>
      </c>
      <c r="C36" s="113" t="s">
        <v>88</v>
      </c>
      <c r="D36" s="113"/>
      <c r="E36" s="107">
        <f>E6+E25+E31</f>
        <v>168000.00469899998</v>
      </c>
      <c r="F36" s="114"/>
    </row>
    <row r="37" spans="1:6" s="98" customFormat="1" ht="20.25" customHeight="1">
      <c r="A37" s="108" t="s">
        <v>89</v>
      </c>
      <c r="B37" s="107">
        <v>0</v>
      </c>
      <c r="C37" s="115"/>
      <c r="D37" s="115"/>
      <c r="E37" s="116"/>
      <c r="F37" s="101"/>
    </row>
    <row r="38" spans="1:6" s="98" customFormat="1" ht="20.25" customHeight="1">
      <c r="A38" s="108" t="s">
        <v>90</v>
      </c>
      <c r="B38" s="107">
        <v>0</v>
      </c>
      <c r="C38" s="117" t="s">
        <v>91</v>
      </c>
      <c r="D38" s="118"/>
      <c r="E38" s="119"/>
      <c r="F38" s="101"/>
    </row>
    <row r="39" spans="1:6" s="98" customFormat="1" ht="20.25" customHeight="1">
      <c r="A39" s="120" t="s">
        <v>92</v>
      </c>
      <c r="B39" s="107"/>
      <c r="C39" s="116"/>
      <c r="D39" s="116"/>
      <c r="E39" s="116"/>
      <c r="F39" s="101"/>
    </row>
    <row r="40" spans="1:6" ht="20.25" customHeight="1">
      <c r="A40" s="121" t="s">
        <v>93</v>
      </c>
      <c r="B40" s="107"/>
      <c r="C40" s="122"/>
      <c r="D40" s="122"/>
      <c r="E40" s="122"/>
      <c r="F40" s="101"/>
    </row>
    <row r="41" spans="1:6" ht="20.25" customHeight="1">
      <c r="A41" s="120" t="s">
        <v>94</v>
      </c>
      <c r="B41" s="107"/>
      <c r="C41" s="119"/>
      <c r="D41" s="119"/>
      <c r="E41" s="111"/>
      <c r="F41" s="101"/>
    </row>
    <row r="42" spans="1:5" ht="20.25" customHeight="1">
      <c r="A42" s="121" t="s">
        <v>95</v>
      </c>
      <c r="B42" s="107">
        <f>SUM(B36:B38)</f>
        <v>168000</v>
      </c>
      <c r="C42" s="123" t="s">
        <v>96</v>
      </c>
      <c r="D42" s="110"/>
      <c r="E42" s="107">
        <v>168000</v>
      </c>
    </row>
    <row r="43" spans="1:5" s="79" customFormat="1" ht="42" customHeight="1">
      <c r="A43" s="93" t="s">
        <v>97</v>
      </c>
      <c r="B43" s="93"/>
      <c r="C43" s="93"/>
      <c r="D43" s="93"/>
      <c r="E43" s="93"/>
    </row>
  </sheetData>
  <sheetProtection/>
  <mergeCells count="9">
    <mergeCell ref="A2:E2"/>
    <mergeCell ref="A3:D3"/>
    <mergeCell ref="A4:B4"/>
    <mergeCell ref="C4:E4"/>
    <mergeCell ref="C36:D36"/>
    <mergeCell ref="C37:D37"/>
    <mergeCell ref="C38:D38"/>
    <mergeCell ref="C42:D42"/>
    <mergeCell ref="A43:E43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B7" sqref="B7"/>
    </sheetView>
  </sheetViews>
  <sheetFormatPr defaultColWidth="9.33203125" defaultRowHeight="11.25"/>
  <cols>
    <col min="1" max="1" width="28.83203125" style="80" customWidth="1"/>
    <col min="2" max="2" width="14.66015625" style="80" customWidth="1"/>
    <col min="3" max="3" width="12" style="80" customWidth="1"/>
    <col min="4" max="4" width="14" style="80" customWidth="1"/>
    <col min="5" max="6" width="19.33203125" style="80" customWidth="1"/>
    <col min="7" max="7" width="15.33203125" style="80" customWidth="1"/>
    <col min="8" max="10" width="14" style="80" customWidth="1"/>
    <col min="11" max="11" width="14.33203125" style="80" customWidth="1"/>
    <col min="12" max="16384" width="9.33203125" style="80" customWidth="1"/>
  </cols>
  <sheetData>
    <row r="1" spans="1:11" ht="21" customHeight="1">
      <c r="A1" s="81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66"/>
    </row>
    <row r="2" spans="1:11" ht="27" customHeight="1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4.5" customHeight="1">
      <c r="A3" s="83" t="s">
        <v>18</v>
      </c>
      <c r="B3" s="83"/>
      <c r="C3" s="83"/>
      <c r="D3" s="84"/>
      <c r="E3" s="84"/>
      <c r="F3" s="84"/>
      <c r="G3" s="84"/>
      <c r="H3" s="84"/>
      <c r="I3" s="84"/>
      <c r="J3" s="84"/>
      <c r="K3" s="69" t="s">
        <v>19</v>
      </c>
    </row>
    <row r="4" spans="1:11" s="78" customFormat="1" ht="34.5" customHeight="1">
      <c r="A4" s="85" t="s">
        <v>99</v>
      </c>
      <c r="B4" s="85" t="s">
        <v>100</v>
      </c>
      <c r="C4" s="85" t="s">
        <v>101</v>
      </c>
      <c r="D4" s="86" t="s">
        <v>102</v>
      </c>
      <c r="E4" s="87"/>
      <c r="F4" s="87"/>
      <c r="G4" s="85" t="s">
        <v>103</v>
      </c>
      <c r="H4" s="85" t="s">
        <v>104</v>
      </c>
      <c r="I4" s="95" t="s">
        <v>105</v>
      </c>
      <c r="J4" s="95" t="s">
        <v>106</v>
      </c>
      <c r="K4" s="85" t="s">
        <v>107</v>
      </c>
    </row>
    <row r="5" spans="1:11" s="78" customFormat="1" ht="34.5" customHeight="1">
      <c r="A5" s="88"/>
      <c r="B5" s="88"/>
      <c r="C5" s="88"/>
      <c r="D5" s="71" t="s">
        <v>108</v>
      </c>
      <c r="E5" s="71" t="s">
        <v>109</v>
      </c>
      <c r="F5" s="71" t="s">
        <v>110</v>
      </c>
      <c r="G5" s="88"/>
      <c r="H5" s="88"/>
      <c r="I5" s="88"/>
      <c r="J5" s="96"/>
      <c r="K5" s="88"/>
    </row>
    <row r="6" spans="1:11" s="78" customFormat="1" ht="34.5" customHeight="1">
      <c r="A6" s="71" t="s">
        <v>111</v>
      </c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  <c r="J6" s="71">
        <v>9</v>
      </c>
      <c r="K6" s="71">
        <v>10</v>
      </c>
    </row>
    <row r="7" spans="1:11" s="78" customFormat="1" ht="34.5" customHeight="1">
      <c r="A7" s="71" t="s">
        <v>108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78" customFormat="1" ht="34.5" customHeight="1">
      <c r="A8" s="90" t="s">
        <v>112</v>
      </c>
      <c r="B8" s="91">
        <f>D8+G8+J8</f>
        <v>168000</v>
      </c>
      <c r="C8" s="91"/>
      <c r="D8" s="91">
        <v>155000</v>
      </c>
      <c r="E8" s="91">
        <v>155000</v>
      </c>
      <c r="F8" s="91"/>
      <c r="G8" s="91">
        <v>8500</v>
      </c>
      <c r="H8" s="91"/>
      <c r="I8" s="91"/>
      <c r="J8" s="91">
        <v>4500</v>
      </c>
      <c r="K8" s="89"/>
    </row>
    <row r="9" spans="1:11" s="78" customFormat="1" ht="34.5" customHeight="1">
      <c r="A9" s="92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78" customFormat="1" ht="34.5" customHeight="1">
      <c r="A10" s="92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s="79" customFormat="1" ht="42" customHeight="1">
      <c r="A11" s="93" t="s">
        <v>97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ht="20.25">
      <c r="A12" s="94"/>
    </row>
    <row r="26" ht="12" customHeight="1"/>
  </sheetData>
  <sheetProtection/>
  <mergeCells count="12">
    <mergeCell ref="A2:K2"/>
    <mergeCell ref="A3:C3"/>
    <mergeCell ref="D4:F4"/>
    <mergeCell ref="A11:K11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A3" sqref="A3"/>
    </sheetView>
  </sheetViews>
  <sheetFormatPr defaultColWidth="12" defaultRowHeight="11.25"/>
  <cols>
    <col min="1" max="1" width="39.66015625" style="66" customWidth="1"/>
    <col min="2" max="5" width="27.33203125" style="66" customWidth="1"/>
    <col min="6" max="16384" width="12" style="66" customWidth="1"/>
  </cols>
  <sheetData>
    <row r="1" ht="24" customHeight="1">
      <c r="A1" s="66" t="s">
        <v>113</v>
      </c>
    </row>
    <row r="2" spans="1:5" ht="27">
      <c r="A2" s="18" t="s">
        <v>114</v>
      </c>
      <c r="B2" s="18"/>
      <c r="C2" s="18"/>
      <c r="D2" s="18"/>
      <c r="E2" s="18"/>
    </row>
    <row r="3" spans="1:5" ht="19.5" customHeight="1">
      <c r="A3" s="67" t="s">
        <v>18</v>
      </c>
      <c r="B3" s="68" t="s">
        <v>115</v>
      </c>
      <c r="C3" s="68" t="s">
        <v>115</v>
      </c>
      <c r="D3" s="68" t="s">
        <v>115</v>
      </c>
      <c r="E3" s="69" t="s">
        <v>19</v>
      </c>
    </row>
    <row r="4" spans="1:5" ht="25.5" customHeight="1">
      <c r="A4" s="70" t="s">
        <v>99</v>
      </c>
      <c r="B4" s="70" t="s">
        <v>116</v>
      </c>
      <c r="C4" s="70" t="s">
        <v>117</v>
      </c>
      <c r="D4" s="71"/>
      <c r="E4" s="70" t="s">
        <v>118</v>
      </c>
    </row>
    <row r="5" spans="1:5" ht="25.5" customHeight="1">
      <c r="A5" s="71"/>
      <c r="B5" s="71"/>
      <c r="C5" s="70" t="s">
        <v>119</v>
      </c>
      <c r="D5" s="70" t="s">
        <v>120</v>
      </c>
      <c r="E5" s="71"/>
    </row>
    <row r="6" spans="1:5" ht="25.5" customHeight="1">
      <c r="A6" s="72" t="s">
        <v>111</v>
      </c>
      <c r="B6" s="72">
        <v>1</v>
      </c>
      <c r="C6" s="72">
        <v>2</v>
      </c>
      <c r="D6" s="72">
        <v>3</v>
      </c>
      <c r="E6" s="72">
        <v>4</v>
      </c>
    </row>
    <row r="7" spans="1:5" ht="25.5" customHeight="1">
      <c r="A7" s="70" t="s">
        <v>108</v>
      </c>
      <c r="B7" s="73" t="s">
        <v>115</v>
      </c>
      <c r="C7" s="73" t="s">
        <v>115</v>
      </c>
      <c r="D7" s="73" t="s">
        <v>115</v>
      </c>
      <c r="E7" s="73" t="s">
        <v>115</v>
      </c>
    </row>
    <row r="8" spans="1:5" ht="25.5" customHeight="1">
      <c r="A8" s="74" t="s">
        <v>112</v>
      </c>
      <c r="B8" s="75">
        <f>C8+D8+E8</f>
        <v>168000</v>
      </c>
      <c r="C8" s="75">
        <f>130850.78+2935.78</f>
        <v>133786.56</v>
      </c>
      <c r="D8" s="75">
        <f>28270.88+1.6</f>
        <v>28272.48</v>
      </c>
      <c r="E8" s="75">
        <v>5940.96</v>
      </c>
    </row>
    <row r="9" spans="1:5" ht="25.5" customHeight="1">
      <c r="A9" s="76"/>
      <c r="B9" s="73" t="s">
        <v>115</v>
      </c>
      <c r="C9" s="73" t="s">
        <v>115</v>
      </c>
      <c r="D9" s="73" t="s">
        <v>115</v>
      </c>
      <c r="E9" s="73" t="s">
        <v>115</v>
      </c>
    </row>
    <row r="10" spans="1:5" ht="25.5" customHeight="1">
      <c r="A10" s="76"/>
      <c r="B10" s="73" t="s">
        <v>115</v>
      </c>
      <c r="C10" s="73" t="s">
        <v>115</v>
      </c>
      <c r="D10" s="73" t="s">
        <v>115</v>
      </c>
      <c r="E10" s="73" t="s">
        <v>115</v>
      </c>
    </row>
    <row r="11" ht="20.25">
      <c r="A11" s="77" t="s">
        <v>115</v>
      </c>
    </row>
  </sheetData>
  <sheetProtection/>
  <mergeCells count="5">
    <mergeCell ref="A2:E2"/>
    <mergeCell ref="C4:D4"/>
    <mergeCell ref="A4:A5"/>
    <mergeCell ref="B4:B5"/>
    <mergeCell ref="E4:E5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Zeros="0" workbookViewId="0" topLeftCell="A1">
      <selection activeCell="J7" sqref="J7"/>
    </sheetView>
  </sheetViews>
  <sheetFormatPr defaultColWidth="9.33203125" defaultRowHeight="11.25"/>
  <cols>
    <col min="1" max="1" width="31" style="47" customWidth="1"/>
    <col min="2" max="2" width="20" style="48" customWidth="1"/>
    <col min="3" max="3" width="18.33203125" style="48" customWidth="1"/>
    <col min="4" max="4" width="46.66015625" style="48" customWidth="1"/>
    <col min="5" max="5" width="23.83203125" style="48" customWidth="1"/>
    <col min="6" max="6" width="10.83203125" style="48" customWidth="1"/>
    <col min="7" max="9" width="9.33203125" style="48" customWidth="1"/>
    <col min="10" max="10" width="14.66015625" style="48" customWidth="1"/>
    <col min="11" max="16384" width="9.33203125" style="48" customWidth="1"/>
  </cols>
  <sheetData>
    <row r="1" ht="21" customHeight="1">
      <c r="A1" s="47" t="s">
        <v>121</v>
      </c>
    </row>
    <row r="2" spans="1:6" ht="37.5" customHeight="1">
      <c r="A2" s="18" t="s">
        <v>7</v>
      </c>
      <c r="B2" s="18"/>
      <c r="C2" s="18"/>
      <c r="D2" s="18"/>
      <c r="E2" s="18"/>
      <c r="F2" s="49"/>
    </row>
    <row r="3" spans="1:6" ht="31.5" customHeight="1">
      <c r="A3" s="50" t="s">
        <v>18</v>
      </c>
      <c r="B3" s="51"/>
      <c r="C3" s="51"/>
      <c r="D3" s="51"/>
      <c r="E3" s="52" t="s">
        <v>19</v>
      </c>
      <c r="F3" s="49"/>
    </row>
    <row r="4" spans="1:6" ht="22.5" customHeight="1">
      <c r="A4" s="53" t="s">
        <v>20</v>
      </c>
      <c r="B4" s="54"/>
      <c r="C4" s="55" t="s">
        <v>21</v>
      </c>
      <c r="D4" s="56"/>
      <c r="E4" s="56"/>
      <c r="F4" s="49"/>
    </row>
    <row r="5" spans="1:6" ht="32.25" customHeight="1">
      <c r="A5" s="57" t="s">
        <v>22</v>
      </c>
      <c r="B5" s="56" t="s">
        <v>23</v>
      </c>
      <c r="C5" s="57" t="s">
        <v>24</v>
      </c>
      <c r="D5" s="56" t="s">
        <v>22</v>
      </c>
      <c r="E5" s="56" t="s">
        <v>23</v>
      </c>
      <c r="F5" s="49"/>
    </row>
    <row r="6" spans="1:10" ht="24.75" customHeight="1">
      <c r="A6" s="27" t="s">
        <v>122</v>
      </c>
      <c r="B6" s="58">
        <f>B7+B8</f>
        <v>155000</v>
      </c>
      <c r="C6" s="39" t="s">
        <v>26</v>
      </c>
      <c r="D6" s="39" t="s">
        <v>27</v>
      </c>
      <c r="E6" s="37">
        <f>E7+E9+E15+E17+E19+E21+E23</f>
        <v>134702.412499</v>
      </c>
      <c r="F6" s="49"/>
      <c r="H6" s="39" t="s">
        <v>26</v>
      </c>
      <c r="I6" s="39" t="s">
        <v>27</v>
      </c>
      <c r="J6" s="37" t="e">
        <f>J7+J9+J15+J17+#REF!+#REF!+J35</f>
        <v>#REF!</v>
      </c>
    </row>
    <row r="7" spans="1:10" ht="24.75" customHeight="1">
      <c r="A7" s="59" t="s">
        <v>28</v>
      </c>
      <c r="B7" s="58">
        <v>155000</v>
      </c>
      <c r="C7" s="39" t="s">
        <v>29</v>
      </c>
      <c r="D7" s="39" t="s">
        <v>30</v>
      </c>
      <c r="E7" s="37">
        <v>456.096769</v>
      </c>
      <c r="F7" s="49"/>
      <c r="H7" s="39" t="s">
        <v>29</v>
      </c>
      <c r="I7" s="39" t="s">
        <v>30</v>
      </c>
      <c r="J7" s="37">
        <v>456.096769</v>
      </c>
    </row>
    <row r="8" spans="1:10" ht="24.75" customHeight="1">
      <c r="A8" s="59" t="s">
        <v>31</v>
      </c>
      <c r="B8" s="58">
        <v>0</v>
      </c>
      <c r="C8" s="40" t="s">
        <v>32</v>
      </c>
      <c r="D8" s="39" t="s">
        <v>33</v>
      </c>
      <c r="E8" s="37">
        <v>456.096769</v>
      </c>
      <c r="F8" s="49"/>
      <c r="H8" s="40" t="s">
        <v>32</v>
      </c>
      <c r="I8" s="39" t="s">
        <v>33</v>
      </c>
      <c r="J8" s="37">
        <v>456.096769</v>
      </c>
    </row>
    <row r="9" spans="1:10" ht="24.75" customHeight="1">
      <c r="A9" s="27"/>
      <c r="B9" s="58">
        <v>0</v>
      </c>
      <c r="C9" s="39" t="s">
        <v>35</v>
      </c>
      <c r="D9" s="39" t="s">
        <v>36</v>
      </c>
      <c r="E9" s="37">
        <f>E10+E11+E12+E13+E14</f>
        <v>113241.950048</v>
      </c>
      <c r="F9" s="49"/>
      <c r="H9" s="39" t="s">
        <v>35</v>
      </c>
      <c r="I9" s="39" t="s">
        <v>36</v>
      </c>
      <c r="J9" s="37">
        <f>J10+J11+J12+J13+J14</f>
        <v>126241.950048</v>
      </c>
    </row>
    <row r="10" spans="1:10" ht="24.75" customHeight="1">
      <c r="A10" s="27"/>
      <c r="B10" s="58">
        <v>0</v>
      </c>
      <c r="C10" s="39" t="s">
        <v>38</v>
      </c>
      <c r="D10" s="41" t="s">
        <v>39</v>
      </c>
      <c r="E10" s="37">
        <v>27204.430048</v>
      </c>
      <c r="F10" s="49"/>
      <c r="H10" s="39" t="s">
        <v>38</v>
      </c>
      <c r="I10" s="41" t="s">
        <v>39</v>
      </c>
      <c r="J10" s="37">
        <v>27204.430048</v>
      </c>
    </row>
    <row r="11" spans="1:10" ht="24.75" customHeight="1">
      <c r="A11" s="27"/>
      <c r="B11" s="58">
        <v>0</v>
      </c>
      <c r="C11" s="41" t="s">
        <v>41</v>
      </c>
      <c r="D11" s="42" t="s">
        <v>42</v>
      </c>
      <c r="E11" s="37">
        <f>54199.91-13000</f>
        <v>41199.91</v>
      </c>
      <c r="F11" s="49"/>
      <c r="H11" s="41" t="s">
        <v>41</v>
      </c>
      <c r="I11" s="42" t="s">
        <v>42</v>
      </c>
      <c r="J11" s="37">
        <v>54199.91</v>
      </c>
    </row>
    <row r="12" spans="1:10" ht="24.75" customHeight="1">
      <c r="A12" s="27"/>
      <c r="B12" s="58">
        <v>0</v>
      </c>
      <c r="C12" s="41">
        <v>2050203</v>
      </c>
      <c r="D12" s="42" t="s">
        <v>44</v>
      </c>
      <c r="E12" s="37">
        <v>34536.14</v>
      </c>
      <c r="F12" s="49"/>
      <c r="H12" s="41">
        <v>2050203</v>
      </c>
      <c r="I12" s="42" t="s">
        <v>44</v>
      </c>
      <c r="J12" s="37">
        <v>34536.14</v>
      </c>
    </row>
    <row r="13" spans="1:10" ht="24.75" customHeight="1">
      <c r="A13" s="27"/>
      <c r="B13" s="58">
        <v>0</v>
      </c>
      <c r="C13" s="41">
        <v>2050204</v>
      </c>
      <c r="D13" s="42" t="s">
        <v>45</v>
      </c>
      <c r="E13" s="37">
        <v>1813.97</v>
      </c>
      <c r="F13" s="49"/>
      <c r="H13" s="41">
        <v>2050204</v>
      </c>
      <c r="I13" s="42" t="s">
        <v>45</v>
      </c>
      <c r="J13" s="37">
        <v>1813.97</v>
      </c>
    </row>
    <row r="14" spans="1:10" ht="24.75" customHeight="1">
      <c r="A14" s="27"/>
      <c r="B14" s="58">
        <v>0</v>
      </c>
      <c r="C14" s="41" t="s">
        <v>46</v>
      </c>
      <c r="D14" s="42" t="s">
        <v>47</v>
      </c>
      <c r="E14" s="37">
        <f>2622.13+5865.37</f>
        <v>8487.5</v>
      </c>
      <c r="F14" s="49"/>
      <c r="H14" s="41" t="s">
        <v>46</v>
      </c>
      <c r="I14" s="42" t="s">
        <v>47</v>
      </c>
      <c r="J14" s="37">
        <f>2622.13+5865.37</f>
        <v>8487.5</v>
      </c>
    </row>
    <row r="15" spans="1:10" ht="24.75" customHeight="1">
      <c r="A15" s="27"/>
      <c r="B15" s="58">
        <v>0</v>
      </c>
      <c r="C15" s="39" t="s">
        <v>48</v>
      </c>
      <c r="D15" s="43" t="s">
        <v>49</v>
      </c>
      <c r="E15" s="37">
        <v>2733.14</v>
      </c>
      <c r="F15" s="49"/>
      <c r="H15" s="39" t="s">
        <v>48</v>
      </c>
      <c r="I15" s="43" t="s">
        <v>49</v>
      </c>
      <c r="J15" s="37">
        <v>2733.14</v>
      </c>
    </row>
    <row r="16" spans="1:10" ht="24.75" customHeight="1">
      <c r="A16" s="27"/>
      <c r="B16" s="58">
        <v>0</v>
      </c>
      <c r="C16" s="41" t="s">
        <v>50</v>
      </c>
      <c r="D16" s="42" t="s">
        <v>51</v>
      </c>
      <c r="E16" s="37">
        <v>2733.14</v>
      </c>
      <c r="F16" s="49"/>
      <c r="H16" s="41" t="s">
        <v>50</v>
      </c>
      <c r="I16" s="42" t="s">
        <v>51</v>
      </c>
      <c r="J16" s="37">
        <v>2733.14</v>
      </c>
    </row>
    <row r="17" spans="1:10" ht="24.75" customHeight="1">
      <c r="A17" s="27"/>
      <c r="B17" s="58">
        <v>0</v>
      </c>
      <c r="C17" s="39" t="s">
        <v>52</v>
      </c>
      <c r="D17" s="43" t="s">
        <v>53</v>
      </c>
      <c r="E17" s="37">
        <v>1260.39</v>
      </c>
      <c r="F17" s="49"/>
      <c r="H17" s="39" t="s">
        <v>52</v>
      </c>
      <c r="I17" s="43" t="s">
        <v>53</v>
      </c>
      <c r="J17" s="37">
        <v>1260.39</v>
      </c>
    </row>
    <row r="18" spans="1:10" ht="24.75" customHeight="1">
      <c r="A18" s="27"/>
      <c r="B18" s="58">
        <v>0</v>
      </c>
      <c r="C18" s="41" t="s">
        <v>54</v>
      </c>
      <c r="D18" s="42" t="s">
        <v>55</v>
      </c>
      <c r="E18" s="37">
        <v>1260.39</v>
      </c>
      <c r="F18" s="49"/>
      <c r="H18" s="41" t="s">
        <v>54</v>
      </c>
      <c r="I18" s="42" t="s">
        <v>55</v>
      </c>
      <c r="J18" s="37">
        <v>1260.39</v>
      </c>
    </row>
    <row r="19" spans="1:10" ht="24.75" customHeight="1">
      <c r="A19" s="27"/>
      <c r="B19" s="58"/>
      <c r="C19" s="39" t="s">
        <v>56</v>
      </c>
      <c r="D19" s="43" t="s">
        <v>57</v>
      </c>
      <c r="E19" s="37">
        <v>586.63</v>
      </c>
      <c r="F19" s="49"/>
      <c r="H19" s="41"/>
      <c r="I19" s="42"/>
      <c r="J19" s="37"/>
    </row>
    <row r="20" spans="1:10" ht="24.75" customHeight="1">
      <c r="A20" s="27"/>
      <c r="B20" s="58"/>
      <c r="C20" s="41" t="s">
        <v>58</v>
      </c>
      <c r="D20" s="42" t="s">
        <v>59</v>
      </c>
      <c r="E20" s="37">
        <v>586.63</v>
      </c>
      <c r="F20" s="49"/>
      <c r="H20" s="41"/>
      <c r="I20" s="42"/>
      <c r="J20" s="37"/>
    </row>
    <row r="21" spans="1:10" ht="24.75" customHeight="1">
      <c r="A21" s="27"/>
      <c r="B21" s="58"/>
      <c r="C21" s="39" t="s">
        <v>60</v>
      </c>
      <c r="D21" s="43" t="s">
        <v>61</v>
      </c>
      <c r="E21" s="37">
        <v>894.41</v>
      </c>
      <c r="F21" s="49"/>
      <c r="H21" s="41"/>
      <c r="I21" s="42"/>
      <c r="J21" s="37"/>
    </row>
    <row r="22" spans="1:10" ht="24.75" customHeight="1">
      <c r="A22" s="27"/>
      <c r="B22" s="58"/>
      <c r="C22" s="41" t="s">
        <v>62</v>
      </c>
      <c r="D22" s="42" t="s">
        <v>63</v>
      </c>
      <c r="E22" s="37">
        <v>894.41</v>
      </c>
      <c r="F22" s="49"/>
      <c r="H22" s="41"/>
      <c r="I22" s="42"/>
      <c r="J22" s="37"/>
    </row>
    <row r="23" spans="1:10" ht="24.75" customHeight="1">
      <c r="A23" s="27"/>
      <c r="B23" s="58"/>
      <c r="C23" s="39" t="s">
        <v>64</v>
      </c>
      <c r="D23" s="39" t="s">
        <v>65</v>
      </c>
      <c r="E23" s="37">
        <v>15529.795682</v>
      </c>
      <c r="F23" s="49"/>
      <c r="H23" s="41"/>
      <c r="I23" s="42"/>
      <c r="J23" s="37"/>
    </row>
    <row r="24" spans="1:10" ht="24.75" customHeight="1">
      <c r="A24" s="27"/>
      <c r="B24" s="58"/>
      <c r="C24" s="39" t="s">
        <v>66</v>
      </c>
      <c r="D24" s="41" t="s">
        <v>67</v>
      </c>
      <c r="E24" s="37">
        <v>15529.795682</v>
      </c>
      <c r="F24" s="49"/>
      <c r="H24" s="41"/>
      <c r="I24" s="42"/>
      <c r="J24" s="37"/>
    </row>
    <row r="25" spans="1:10" ht="24.75" customHeight="1">
      <c r="A25" s="27"/>
      <c r="B25" s="58"/>
      <c r="C25" s="39" t="s">
        <v>68</v>
      </c>
      <c r="D25" s="39" t="s">
        <v>69</v>
      </c>
      <c r="E25" s="37">
        <v>16306.82776</v>
      </c>
      <c r="F25" s="49"/>
      <c r="H25" s="41"/>
      <c r="I25" s="42"/>
      <c r="J25" s="37"/>
    </row>
    <row r="26" spans="1:10" ht="24.75" customHeight="1">
      <c r="A26" s="27"/>
      <c r="B26" s="58"/>
      <c r="C26" s="44" t="s">
        <v>70</v>
      </c>
      <c r="D26" s="39" t="s">
        <v>71</v>
      </c>
      <c r="E26" s="37">
        <v>16306.82776</v>
      </c>
      <c r="F26" s="49"/>
      <c r="H26" s="41"/>
      <c r="I26" s="42"/>
      <c r="J26" s="37"/>
    </row>
    <row r="27" spans="1:10" ht="24.75" customHeight="1">
      <c r="A27" s="27"/>
      <c r="B27" s="58"/>
      <c r="C27" s="44" t="s">
        <v>72</v>
      </c>
      <c r="D27" s="39" t="s">
        <v>73</v>
      </c>
      <c r="E27" s="37">
        <v>1790.0949</v>
      </c>
      <c r="F27" s="49"/>
      <c r="H27" s="41"/>
      <c r="I27" s="42"/>
      <c r="J27" s="37"/>
    </row>
    <row r="28" spans="1:10" ht="24.75" customHeight="1">
      <c r="A28" s="27"/>
      <c r="B28" s="58"/>
      <c r="C28" s="44" t="s">
        <v>74</v>
      </c>
      <c r="D28" s="39" t="s">
        <v>75</v>
      </c>
      <c r="E28" s="37">
        <v>31.042</v>
      </c>
      <c r="F28" s="49"/>
      <c r="H28" s="41"/>
      <c r="I28" s="42"/>
      <c r="J28" s="37"/>
    </row>
    <row r="29" spans="1:10" ht="24.75" customHeight="1">
      <c r="A29" s="27"/>
      <c r="B29" s="58"/>
      <c r="C29" s="44" t="s">
        <v>76</v>
      </c>
      <c r="D29" s="39" t="s">
        <v>77</v>
      </c>
      <c r="E29" s="37">
        <v>10346.81852</v>
      </c>
      <c r="F29" s="49"/>
      <c r="H29" s="41"/>
      <c r="I29" s="42"/>
      <c r="J29" s="37"/>
    </row>
    <row r="30" spans="1:10" ht="24.75" customHeight="1">
      <c r="A30" s="27"/>
      <c r="B30" s="58"/>
      <c r="C30" s="44" t="s">
        <v>78</v>
      </c>
      <c r="D30" s="39" t="s">
        <v>79</v>
      </c>
      <c r="E30" s="37">
        <v>4138.87234</v>
      </c>
      <c r="F30" s="49"/>
      <c r="H30" s="41"/>
      <c r="I30" s="42"/>
      <c r="J30" s="37"/>
    </row>
    <row r="31" spans="1:10" ht="24.75" customHeight="1">
      <c r="A31" s="27"/>
      <c r="B31" s="58"/>
      <c r="C31" s="44" t="s">
        <v>80</v>
      </c>
      <c r="D31" s="39" t="s">
        <v>81</v>
      </c>
      <c r="E31" s="37">
        <v>3990.76444</v>
      </c>
      <c r="F31" s="49"/>
      <c r="H31" s="41"/>
      <c r="I31" s="42"/>
      <c r="J31" s="37"/>
    </row>
    <row r="32" spans="1:10" ht="24.75" customHeight="1">
      <c r="A32" s="27"/>
      <c r="B32" s="58"/>
      <c r="C32" s="44" t="s">
        <v>82</v>
      </c>
      <c r="D32" s="39" t="s">
        <v>83</v>
      </c>
      <c r="E32" s="37">
        <v>3990.76444</v>
      </c>
      <c r="F32" s="49"/>
      <c r="H32" s="41"/>
      <c r="I32" s="42"/>
      <c r="J32" s="37"/>
    </row>
    <row r="33" spans="1:10" ht="24.75" customHeight="1">
      <c r="A33" s="27"/>
      <c r="B33" s="58"/>
      <c r="C33" s="44" t="s">
        <v>84</v>
      </c>
      <c r="D33" s="39" t="s">
        <v>85</v>
      </c>
      <c r="E33" s="37">
        <v>17.83548</v>
      </c>
      <c r="F33" s="49"/>
      <c r="H33" s="41"/>
      <c r="I33" s="42"/>
      <c r="J33" s="37"/>
    </row>
    <row r="34" spans="1:10" ht="24.75" customHeight="1">
      <c r="A34" s="27"/>
      <c r="B34" s="58"/>
      <c r="C34" s="45">
        <v>2101102</v>
      </c>
      <c r="D34" s="39" t="s">
        <v>86</v>
      </c>
      <c r="E34" s="37">
        <v>3972.92896</v>
      </c>
      <c r="F34" s="49"/>
      <c r="H34" s="41"/>
      <c r="I34" s="42"/>
      <c r="J34" s="37"/>
    </row>
    <row r="35" spans="1:10" ht="24.75" customHeight="1">
      <c r="A35" s="38"/>
      <c r="B35" s="58"/>
      <c r="C35" s="60"/>
      <c r="D35" s="61"/>
      <c r="E35" s="61"/>
      <c r="F35" s="49"/>
      <c r="H35" s="39" t="s">
        <v>64</v>
      </c>
      <c r="I35" s="39" t="s">
        <v>65</v>
      </c>
      <c r="J35" s="37">
        <v>15529.795682</v>
      </c>
    </row>
    <row r="36" spans="1:10" s="46" customFormat="1" ht="24.75" customHeight="1">
      <c r="A36" s="62"/>
      <c r="B36" s="58"/>
      <c r="C36" s="60"/>
      <c r="D36" s="60"/>
      <c r="E36" s="63"/>
      <c r="F36" s="49"/>
      <c r="H36" s="39" t="s">
        <v>66</v>
      </c>
      <c r="I36" s="41" t="s">
        <v>67</v>
      </c>
      <c r="J36" s="37">
        <v>15529.795682</v>
      </c>
    </row>
    <row r="37" spans="1:10" s="46" customFormat="1" ht="24.75" customHeight="1">
      <c r="A37" s="38"/>
      <c r="B37" s="58"/>
      <c r="C37" s="60"/>
      <c r="D37" s="64"/>
      <c r="E37" s="63"/>
      <c r="F37" s="49"/>
      <c r="H37" s="39" t="s">
        <v>68</v>
      </c>
      <c r="I37" s="39" t="s">
        <v>69</v>
      </c>
      <c r="J37" s="37">
        <v>16306.82776</v>
      </c>
    </row>
    <row r="38" spans="1:10" s="46" customFormat="1" ht="24.75" customHeight="1">
      <c r="A38" s="62" t="s">
        <v>123</v>
      </c>
      <c r="B38" s="58">
        <f>B6</f>
        <v>155000</v>
      </c>
      <c r="C38" s="60" t="s">
        <v>124</v>
      </c>
      <c r="D38" s="60"/>
      <c r="E38" s="37">
        <f>E6+E25+E31</f>
        <v>155000.00469899998</v>
      </c>
      <c r="F38" s="49"/>
      <c r="H38" s="44" t="s">
        <v>70</v>
      </c>
      <c r="I38" s="39" t="s">
        <v>71</v>
      </c>
      <c r="J38" s="37">
        <v>16306.82776</v>
      </c>
    </row>
    <row r="39" spans="1:10" ht="27.75" customHeight="1">
      <c r="A39" s="12" t="s">
        <v>125</v>
      </c>
      <c r="B39" s="12"/>
      <c r="C39" s="12"/>
      <c r="D39" s="12"/>
      <c r="E39" s="12"/>
      <c r="H39" s="44" t="s">
        <v>72</v>
      </c>
      <c r="I39" s="39" t="s">
        <v>73</v>
      </c>
      <c r="J39" s="37">
        <v>1790.0949</v>
      </c>
    </row>
    <row r="40" spans="8:10" ht="67.5">
      <c r="H40" s="44" t="s">
        <v>74</v>
      </c>
      <c r="I40" s="39" t="s">
        <v>75</v>
      </c>
      <c r="J40" s="37">
        <v>31.042</v>
      </c>
    </row>
    <row r="41" spans="8:10" ht="81">
      <c r="H41" s="44" t="s">
        <v>76</v>
      </c>
      <c r="I41" s="39" t="s">
        <v>77</v>
      </c>
      <c r="J41" s="37">
        <v>10346.81852</v>
      </c>
    </row>
    <row r="42" spans="8:10" ht="81">
      <c r="H42" s="44" t="s">
        <v>78</v>
      </c>
      <c r="I42" s="39" t="s">
        <v>79</v>
      </c>
      <c r="J42" s="37">
        <v>4138.87234</v>
      </c>
    </row>
    <row r="43" spans="8:10" ht="54">
      <c r="H43" s="44" t="s">
        <v>80</v>
      </c>
      <c r="I43" s="39" t="s">
        <v>81</v>
      </c>
      <c r="J43" s="37">
        <v>3990.76444</v>
      </c>
    </row>
    <row r="44" spans="8:10" ht="40.5">
      <c r="H44" s="44" t="s">
        <v>82</v>
      </c>
      <c r="I44" s="39" t="s">
        <v>83</v>
      </c>
      <c r="J44" s="37">
        <v>3990.76444</v>
      </c>
    </row>
    <row r="45" spans="8:10" ht="40.5">
      <c r="H45" s="44" t="s">
        <v>84</v>
      </c>
      <c r="I45" s="39" t="s">
        <v>85</v>
      </c>
      <c r="J45" s="37">
        <v>17.83548</v>
      </c>
    </row>
    <row r="46" spans="8:10" ht="40.5">
      <c r="H46" s="65">
        <v>2101102</v>
      </c>
      <c r="I46" s="39" t="s">
        <v>86</v>
      </c>
      <c r="J46" s="37">
        <v>3972.92896</v>
      </c>
    </row>
  </sheetData>
  <sheetProtection/>
  <mergeCells count="6">
    <mergeCell ref="A2:E2"/>
    <mergeCell ref="A3:D3"/>
    <mergeCell ref="A4:B4"/>
    <mergeCell ref="C4:E4"/>
    <mergeCell ref="C38:D38"/>
    <mergeCell ref="A39:E39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9">
      <selection activeCell="B3" sqref="B3:E3"/>
    </sheetView>
  </sheetViews>
  <sheetFormatPr defaultColWidth="9.33203125" defaultRowHeight="11.25"/>
  <cols>
    <col min="1" max="1" width="1.83203125" style="2" customWidth="1"/>
    <col min="2" max="2" width="15.83203125" style="2" customWidth="1"/>
    <col min="3" max="3" width="41.5" style="2" bestFit="1" customWidth="1"/>
    <col min="4" max="7" width="17.5" style="2" customWidth="1"/>
    <col min="8" max="16384" width="9.33203125" style="2" customWidth="1"/>
  </cols>
  <sheetData>
    <row r="1" spans="1:2" ht="24" customHeight="1">
      <c r="A1" s="16" t="s">
        <v>126</v>
      </c>
      <c r="B1" s="17"/>
    </row>
    <row r="2" spans="1:7" ht="48.75" customHeight="1">
      <c r="A2" s="19"/>
      <c r="B2" s="18" t="s">
        <v>9</v>
      </c>
      <c r="C2" s="18"/>
      <c r="D2" s="18"/>
      <c r="E2" s="18"/>
      <c r="F2" s="18"/>
      <c r="G2" s="18"/>
    </row>
    <row r="3" spans="1:7" s="33" customFormat="1" ht="30.75" customHeight="1">
      <c r="A3" s="5"/>
      <c r="B3" s="5" t="s">
        <v>18</v>
      </c>
      <c r="C3" s="5"/>
      <c r="D3" s="5"/>
      <c r="E3" s="5"/>
      <c r="F3" s="35" t="s">
        <v>127</v>
      </c>
      <c r="G3" s="35"/>
    </row>
    <row r="4" spans="1:7" s="34" customFormat="1" ht="24.75" customHeight="1">
      <c r="A4" s="36"/>
      <c r="B4" s="22" t="s">
        <v>128</v>
      </c>
      <c r="C4" s="23"/>
      <c r="D4" s="24" t="s">
        <v>108</v>
      </c>
      <c r="E4" s="24" t="s">
        <v>117</v>
      </c>
      <c r="F4" s="24" t="s">
        <v>118</v>
      </c>
      <c r="G4" s="24" t="s">
        <v>129</v>
      </c>
    </row>
    <row r="5" spans="1:7" s="34" customFormat="1" ht="24.75" customHeight="1">
      <c r="A5" s="36"/>
      <c r="B5" s="25" t="s">
        <v>130</v>
      </c>
      <c r="C5" s="25" t="s">
        <v>131</v>
      </c>
      <c r="D5" s="26"/>
      <c r="E5" s="26"/>
      <c r="F5" s="26"/>
      <c r="G5" s="26"/>
    </row>
    <row r="6" spans="1:7" ht="24.75" customHeight="1">
      <c r="A6" s="19"/>
      <c r="B6" s="30" t="s">
        <v>108</v>
      </c>
      <c r="C6" s="27"/>
      <c r="D6" s="37">
        <f>E6+F6</f>
        <v>155000.00469899998</v>
      </c>
      <c r="E6" s="37">
        <f>E7+E26+E32</f>
        <v>155000.00469899998</v>
      </c>
      <c r="F6" s="38"/>
      <c r="G6" s="38"/>
    </row>
    <row r="7" spans="1:7" ht="24.75" customHeight="1">
      <c r="A7" s="20"/>
      <c r="B7" s="39" t="s">
        <v>26</v>
      </c>
      <c r="C7" s="39" t="s">
        <v>27</v>
      </c>
      <c r="D7" s="37">
        <f>E7+F7</f>
        <v>134702.412499</v>
      </c>
      <c r="E7" s="37">
        <f>E8+E10+E16+E18+E20+E22+E24</f>
        <v>134702.412499</v>
      </c>
      <c r="F7" s="38"/>
      <c r="G7" s="38"/>
    </row>
    <row r="8" spans="1:7" ht="24.75" customHeight="1">
      <c r="A8" s="20"/>
      <c r="B8" s="39" t="s">
        <v>29</v>
      </c>
      <c r="C8" s="39" t="s">
        <v>30</v>
      </c>
      <c r="D8" s="37">
        <f aca="true" t="shared" si="0" ref="D8:D35">E8+F8</f>
        <v>456.096769</v>
      </c>
      <c r="E8" s="37">
        <v>456.096769</v>
      </c>
      <c r="F8" s="38"/>
      <c r="G8" s="38"/>
    </row>
    <row r="9" spans="1:7" ht="24.75" customHeight="1">
      <c r="A9" s="20"/>
      <c r="B9" s="40" t="s">
        <v>32</v>
      </c>
      <c r="C9" s="39" t="s">
        <v>33</v>
      </c>
      <c r="D9" s="37">
        <f t="shared" si="0"/>
        <v>456.096769</v>
      </c>
      <c r="E9" s="37">
        <v>456.096769</v>
      </c>
      <c r="F9" s="38"/>
      <c r="G9" s="38"/>
    </row>
    <row r="10" spans="1:7" ht="24.75" customHeight="1">
      <c r="A10" s="20"/>
      <c r="B10" s="39" t="s">
        <v>35</v>
      </c>
      <c r="C10" s="39" t="s">
        <v>36</v>
      </c>
      <c r="D10" s="37">
        <f t="shared" si="0"/>
        <v>113241.950048</v>
      </c>
      <c r="E10" s="37">
        <f>E11+E12+E13+E14+E15</f>
        <v>113241.950048</v>
      </c>
      <c r="F10" s="38"/>
      <c r="G10" s="38"/>
    </row>
    <row r="11" spans="1:7" ht="24.75" customHeight="1">
      <c r="A11" s="20"/>
      <c r="B11" s="39" t="s">
        <v>38</v>
      </c>
      <c r="C11" s="41" t="s">
        <v>39</v>
      </c>
      <c r="D11" s="37">
        <f t="shared" si="0"/>
        <v>27204.430048</v>
      </c>
      <c r="E11" s="37">
        <v>27204.430048</v>
      </c>
      <c r="F11" s="38"/>
      <c r="G11" s="38"/>
    </row>
    <row r="12" spans="1:7" ht="24.75" customHeight="1">
      <c r="A12" s="20"/>
      <c r="B12" s="41" t="s">
        <v>41</v>
      </c>
      <c r="C12" s="42" t="s">
        <v>42</v>
      </c>
      <c r="D12" s="37">
        <f t="shared" si="0"/>
        <v>41199.91</v>
      </c>
      <c r="E12" s="37">
        <f>54199.91-13000</f>
        <v>41199.91</v>
      </c>
      <c r="F12" s="38"/>
      <c r="G12" s="38"/>
    </row>
    <row r="13" spans="1:7" ht="24.75" customHeight="1">
      <c r="A13" s="20"/>
      <c r="B13" s="41">
        <v>2050203</v>
      </c>
      <c r="C13" s="42" t="s">
        <v>44</v>
      </c>
      <c r="D13" s="37">
        <f t="shared" si="0"/>
        <v>34536.14</v>
      </c>
      <c r="E13" s="37">
        <v>34536.14</v>
      </c>
      <c r="F13" s="38"/>
      <c r="G13" s="38"/>
    </row>
    <row r="14" spans="1:7" ht="24.75" customHeight="1">
      <c r="A14" s="20"/>
      <c r="B14" s="41">
        <v>2050204</v>
      </c>
      <c r="C14" s="42" t="s">
        <v>45</v>
      </c>
      <c r="D14" s="37">
        <f t="shared" si="0"/>
        <v>1813.97</v>
      </c>
      <c r="E14" s="37">
        <v>1813.97</v>
      </c>
      <c r="F14" s="38"/>
      <c r="G14" s="38"/>
    </row>
    <row r="15" spans="1:7" ht="24.75" customHeight="1">
      <c r="A15" s="20"/>
      <c r="B15" s="41" t="s">
        <v>46</v>
      </c>
      <c r="C15" s="42" t="s">
        <v>47</v>
      </c>
      <c r="D15" s="37">
        <f t="shared" si="0"/>
        <v>8487.5</v>
      </c>
      <c r="E15" s="37">
        <f>2622.13+5865.37</f>
        <v>8487.5</v>
      </c>
      <c r="F15" s="38"/>
      <c r="G15" s="38"/>
    </row>
    <row r="16" spans="1:7" ht="24.75" customHeight="1">
      <c r="A16" s="20"/>
      <c r="B16" s="39" t="s">
        <v>48</v>
      </c>
      <c r="C16" s="43" t="s">
        <v>49</v>
      </c>
      <c r="D16" s="37">
        <f t="shared" si="0"/>
        <v>2733.14</v>
      </c>
      <c r="E16" s="37">
        <v>2733.14</v>
      </c>
      <c r="F16" s="38"/>
      <c r="G16" s="38"/>
    </row>
    <row r="17" spans="1:7" ht="24.75" customHeight="1">
      <c r="A17" s="20"/>
      <c r="B17" s="41" t="s">
        <v>50</v>
      </c>
      <c r="C17" s="42" t="s">
        <v>51</v>
      </c>
      <c r="D17" s="37">
        <f t="shared" si="0"/>
        <v>2733.14</v>
      </c>
      <c r="E17" s="37">
        <v>2733.14</v>
      </c>
      <c r="F17" s="38"/>
      <c r="G17" s="38"/>
    </row>
    <row r="18" spans="1:7" ht="24.75" customHeight="1">
      <c r="A18" s="20"/>
      <c r="B18" s="39" t="s">
        <v>52</v>
      </c>
      <c r="C18" s="43" t="s">
        <v>53</v>
      </c>
      <c r="D18" s="37">
        <f t="shared" si="0"/>
        <v>1260.39</v>
      </c>
      <c r="E18" s="37">
        <v>1260.39</v>
      </c>
      <c r="F18" s="38"/>
      <c r="G18" s="38"/>
    </row>
    <row r="19" spans="1:7" ht="24.75" customHeight="1">
      <c r="A19" s="20"/>
      <c r="B19" s="41" t="s">
        <v>54</v>
      </c>
      <c r="C19" s="42" t="s">
        <v>55</v>
      </c>
      <c r="D19" s="37">
        <f t="shared" si="0"/>
        <v>1260.39</v>
      </c>
      <c r="E19" s="37">
        <v>1260.39</v>
      </c>
      <c r="F19" s="38"/>
      <c r="G19" s="38"/>
    </row>
    <row r="20" spans="1:7" ht="24.75" customHeight="1">
      <c r="A20" s="20"/>
      <c r="B20" s="39" t="s">
        <v>56</v>
      </c>
      <c r="C20" s="43" t="s">
        <v>57</v>
      </c>
      <c r="D20" s="37">
        <f t="shared" si="0"/>
        <v>586.63</v>
      </c>
      <c r="E20" s="37">
        <v>586.63</v>
      </c>
      <c r="F20" s="38"/>
      <c r="G20" s="38"/>
    </row>
    <row r="21" spans="1:7" ht="24.75" customHeight="1">
      <c r="A21" s="20"/>
      <c r="B21" s="41" t="s">
        <v>58</v>
      </c>
      <c r="C21" s="42" t="s">
        <v>59</v>
      </c>
      <c r="D21" s="37">
        <f t="shared" si="0"/>
        <v>586.63</v>
      </c>
      <c r="E21" s="37">
        <v>586.63</v>
      </c>
      <c r="F21" s="38"/>
      <c r="G21" s="38"/>
    </row>
    <row r="22" spans="1:7" ht="24.75" customHeight="1">
      <c r="A22" s="20"/>
      <c r="B22" s="39" t="s">
        <v>60</v>
      </c>
      <c r="C22" s="43" t="s">
        <v>61</v>
      </c>
      <c r="D22" s="37">
        <f t="shared" si="0"/>
        <v>894.41</v>
      </c>
      <c r="E22" s="37">
        <v>894.41</v>
      </c>
      <c r="F22" s="38"/>
      <c r="G22" s="38"/>
    </row>
    <row r="23" spans="1:7" ht="24.75" customHeight="1">
      <c r="A23" s="20"/>
      <c r="B23" s="41" t="s">
        <v>62</v>
      </c>
      <c r="C23" s="42" t="s">
        <v>63</v>
      </c>
      <c r="D23" s="37">
        <f t="shared" si="0"/>
        <v>894.41</v>
      </c>
      <c r="E23" s="37">
        <v>894.41</v>
      </c>
      <c r="F23" s="38"/>
      <c r="G23" s="38"/>
    </row>
    <row r="24" spans="1:7" ht="24.75" customHeight="1">
      <c r="A24" s="20"/>
      <c r="B24" s="39" t="s">
        <v>64</v>
      </c>
      <c r="C24" s="39" t="s">
        <v>65</v>
      </c>
      <c r="D24" s="37">
        <f t="shared" si="0"/>
        <v>15529.795682</v>
      </c>
      <c r="E24" s="37">
        <v>15529.795682</v>
      </c>
      <c r="F24" s="38"/>
      <c r="G24" s="38"/>
    </row>
    <row r="25" spans="1:7" ht="24.75" customHeight="1">
      <c r="A25" s="20"/>
      <c r="B25" s="39" t="s">
        <v>66</v>
      </c>
      <c r="C25" s="41" t="s">
        <v>67</v>
      </c>
      <c r="D25" s="37">
        <f t="shared" si="0"/>
        <v>15529.795682</v>
      </c>
      <c r="E25" s="37">
        <v>15529.795682</v>
      </c>
      <c r="F25" s="38"/>
      <c r="G25" s="38"/>
    </row>
    <row r="26" spans="1:7" ht="24.75" customHeight="1">
      <c r="A26" s="20"/>
      <c r="B26" s="39" t="s">
        <v>68</v>
      </c>
      <c r="C26" s="39" t="s">
        <v>69</v>
      </c>
      <c r="D26" s="37">
        <f t="shared" si="0"/>
        <v>16306.82776</v>
      </c>
      <c r="E26" s="37">
        <v>16306.82776</v>
      </c>
      <c r="F26" s="38"/>
      <c r="G26" s="38"/>
    </row>
    <row r="27" spans="1:7" ht="24.75" customHeight="1">
      <c r="A27" s="20"/>
      <c r="B27" s="44" t="s">
        <v>70</v>
      </c>
      <c r="C27" s="39" t="s">
        <v>71</v>
      </c>
      <c r="D27" s="37">
        <f t="shared" si="0"/>
        <v>16306.82776</v>
      </c>
      <c r="E27" s="37">
        <v>16306.82776</v>
      </c>
      <c r="F27" s="38"/>
      <c r="G27" s="38"/>
    </row>
    <row r="28" spans="1:7" ht="24.75" customHeight="1">
      <c r="A28" s="20"/>
      <c r="B28" s="44" t="s">
        <v>72</v>
      </c>
      <c r="C28" s="39" t="s">
        <v>73</v>
      </c>
      <c r="D28" s="37">
        <f t="shared" si="0"/>
        <v>1790.0949</v>
      </c>
      <c r="E28" s="37">
        <v>1790.0949</v>
      </c>
      <c r="F28" s="38"/>
      <c r="G28" s="38"/>
    </row>
    <row r="29" spans="1:7" ht="24.75" customHeight="1">
      <c r="A29" s="20"/>
      <c r="B29" s="44" t="s">
        <v>74</v>
      </c>
      <c r="C29" s="39" t="s">
        <v>75</v>
      </c>
      <c r="D29" s="37">
        <f t="shared" si="0"/>
        <v>31.042</v>
      </c>
      <c r="E29" s="37">
        <v>31.042</v>
      </c>
      <c r="F29" s="38"/>
      <c r="G29" s="38"/>
    </row>
    <row r="30" spans="1:7" ht="24.75" customHeight="1">
      <c r="A30" s="20"/>
      <c r="B30" s="44" t="s">
        <v>76</v>
      </c>
      <c r="C30" s="39" t="s">
        <v>77</v>
      </c>
      <c r="D30" s="37">
        <f t="shared" si="0"/>
        <v>10346.81852</v>
      </c>
      <c r="E30" s="37">
        <v>10346.81852</v>
      </c>
      <c r="F30" s="38"/>
      <c r="G30" s="38"/>
    </row>
    <row r="31" spans="1:7" ht="24.75" customHeight="1">
      <c r="A31" s="20"/>
      <c r="B31" s="44" t="s">
        <v>78</v>
      </c>
      <c r="C31" s="39" t="s">
        <v>79</v>
      </c>
      <c r="D31" s="37">
        <f t="shared" si="0"/>
        <v>4138.87234</v>
      </c>
      <c r="E31" s="37">
        <v>4138.87234</v>
      </c>
      <c r="F31" s="38"/>
      <c r="G31" s="38"/>
    </row>
    <row r="32" spans="1:7" ht="24.75" customHeight="1">
      <c r="A32" s="20"/>
      <c r="B32" s="44" t="s">
        <v>80</v>
      </c>
      <c r="C32" s="39" t="s">
        <v>81</v>
      </c>
      <c r="D32" s="37">
        <f t="shared" si="0"/>
        <v>3990.76444</v>
      </c>
      <c r="E32" s="37">
        <v>3990.76444</v>
      </c>
      <c r="F32" s="38"/>
      <c r="G32" s="38"/>
    </row>
    <row r="33" spans="1:7" ht="24.75" customHeight="1">
      <c r="A33" s="20"/>
      <c r="B33" s="44" t="s">
        <v>82</v>
      </c>
      <c r="C33" s="39" t="s">
        <v>83</v>
      </c>
      <c r="D33" s="37">
        <f t="shared" si="0"/>
        <v>3990.76444</v>
      </c>
      <c r="E33" s="37">
        <v>3990.76444</v>
      </c>
      <c r="F33" s="38"/>
      <c r="G33" s="38"/>
    </row>
    <row r="34" spans="1:7" ht="24.75" customHeight="1">
      <c r="A34" s="20"/>
      <c r="B34" s="44" t="s">
        <v>84</v>
      </c>
      <c r="C34" s="39" t="s">
        <v>85</v>
      </c>
      <c r="D34" s="37">
        <f t="shared" si="0"/>
        <v>17.83548</v>
      </c>
      <c r="E34" s="37">
        <v>17.83548</v>
      </c>
      <c r="F34" s="38"/>
      <c r="G34" s="38"/>
    </row>
    <row r="35" spans="1:7" ht="24.75" customHeight="1">
      <c r="A35" s="20"/>
      <c r="B35" s="45">
        <v>2101102</v>
      </c>
      <c r="C35" s="39" t="s">
        <v>86</v>
      </c>
      <c r="D35" s="37">
        <f t="shared" si="0"/>
        <v>3972.92896</v>
      </c>
      <c r="E35" s="37">
        <v>3972.92896</v>
      </c>
      <c r="F35" s="38"/>
      <c r="G35" s="38"/>
    </row>
    <row r="36" spans="1:7" ht="24.75" customHeight="1">
      <c r="A36" s="20"/>
      <c r="B36" s="27"/>
      <c r="C36" s="27"/>
      <c r="D36" s="38"/>
      <c r="E36" s="38"/>
      <c r="F36" s="38"/>
      <c r="G36" s="38"/>
    </row>
    <row r="37" spans="1:7" ht="24.75" customHeight="1">
      <c r="A37" s="20"/>
      <c r="B37" s="27"/>
      <c r="C37" s="27"/>
      <c r="D37" s="38"/>
      <c r="E37" s="38"/>
      <c r="F37" s="38"/>
      <c r="G37" s="38"/>
    </row>
    <row r="38" spans="1:7" ht="31.5" customHeight="1">
      <c r="A38" s="20"/>
      <c r="B38" s="12" t="s">
        <v>132</v>
      </c>
      <c r="C38" s="12"/>
      <c r="D38" s="12"/>
      <c r="E38" s="12"/>
      <c r="F38" s="12"/>
      <c r="G38" s="12"/>
    </row>
  </sheetData>
  <sheetProtection/>
  <mergeCells count="10">
    <mergeCell ref="A1:B1"/>
    <mergeCell ref="B2:G2"/>
    <mergeCell ref="B3:E3"/>
    <mergeCell ref="F3:G3"/>
    <mergeCell ref="B4:C4"/>
    <mergeCell ref="B38:F38"/>
    <mergeCell ref="D4:D5"/>
    <mergeCell ref="E4:E5"/>
    <mergeCell ref="F4:F5"/>
    <mergeCell ref="G4:G5"/>
  </mergeCells>
  <printOptions/>
  <pageMargins left="0.71" right="0.71" top="0.75" bottom="0.75" header="0.51" footer="0.51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1">
      <selection activeCell="B3" sqref="B3:C3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6" t="s">
        <v>133</v>
      </c>
      <c r="B1" s="17"/>
    </row>
    <row r="2" spans="1:4" ht="36.75" customHeight="1">
      <c r="A2" s="19"/>
      <c r="B2" s="18" t="s">
        <v>11</v>
      </c>
      <c r="C2" s="18"/>
      <c r="D2" s="18"/>
    </row>
    <row r="3" spans="2:4" s="15" customFormat="1" ht="23.25" customHeight="1">
      <c r="B3" s="28" t="s">
        <v>18</v>
      </c>
      <c r="C3" s="28"/>
      <c r="D3" s="29" t="s">
        <v>127</v>
      </c>
    </row>
    <row r="4" spans="2:4" s="14" customFormat="1" ht="27" customHeight="1">
      <c r="B4" s="22" t="s">
        <v>134</v>
      </c>
      <c r="C4" s="23"/>
      <c r="D4" s="24" t="s">
        <v>135</v>
      </c>
    </row>
    <row r="5" spans="2:4" s="14" customFormat="1" ht="24.75" customHeight="1">
      <c r="B5" s="25" t="s">
        <v>130</v>
      </c>
      <c r="C5" s="25" t="s">
        <v>131</v>
      </c>
      <c r="D5" s="26"/>
    </row>
    <row r="6" spans="2:4" s="15" customFormat="1" ht="24.75" customHeight="1">
      <c r="B6" s="30" t="s">
        <v>108</v>
      </c>
      <c r="C6" s="27"/>
      <c r="D6" s="31">
        <f>D7+D16+D24+D28+D34</f>
        <v>155000.00172200004</v>
      </c>
    </row>
    <row r="7" spans="2:4" s="15" customFormat="1" ht="24.75" customHeight="1">
      <c r="B7" s="32" t="s">
        <v>136</v>
      </c>
      <c r="C7" s="32" t="s">
        <v>137</v>
      </c>
      <c r="D7" s="31">
        <f>D8+D9+D10+D11+D12+D13+D14+D15</f>
        <v>430.154606</v>
      </c>
    </row>
    <row r="8" spans="2:4" s="15" customFormat="1" ht="24.75" customHeight="1">
      <c r="B8" s="32" t="s">
        <v>138</v>
      </c>
      <c r="C8" s="32" t="s">
        <v>139</v>
      </c>
      <c r="D8" s="31">
        <v>62.551199999999994</v>
      </c>
    </row>
    <row r="9" spans="2:4" s="15" customFormat="1" ht="24.75" customHeight="1">
      <c r="B9" s="32" t="s">
        <v>140</v>
      </c>
      <c r="C9" s="32" t="s">
        <v>141</v>
      </c>
      <c r="D9" s="31">
        <v>89.41404</v>
      </c>
    </row>
    <row r="10" spans="2:4" s="15" customFormat="1" ht="24.75" customHeight="1">
      <c r="B10" s="32" t="s">
        <v>142</v>
      </c>
      <c r="C10" s="32" t="s">
        <v>143</v>
      </c>
      <c r="D10" s="31">
        <v>29.634</v>
      </c>
    </row>
    <row r="11" spans="2:4" s="15" customFormat="1" ht="24.75" customHeight="1">
      <c r="B11" s="32" t="s">
        <v>144</v>
      </c>
      <c r="C11" s="32" t="s">
        <v>145</v>
      </c>
      <c r="D11" s="31">
        <v>11.97408</v>
      </c>
    </row>
    <row r="12" spans="2:4" s="15" customFormat="1" ht="24.75" customHeight="1">
      <c r="B12" s="32" t="s">
        <v>146</v>
      </c>
      <c r="C12" s="32" t="s">
        <v>147</v>
      </c>
      <c r="D12" s="31">
        <v>17.83548</v>
      </c>
    </row>
    <row r="13" spans="2:4" s="15" customFormat="1" ht="24.75" customHeight="1">
      <c r="B13" s="32" t="s">
        <v>148</v>
      </c>
      <c r="C13" s="32" t="s">
        <v>149</v>
      </c>
      <c r="D13" s="31">
        <v>2.635306</v>
      </c>
    </row>
    <row r="14" spans="2:4" s="15" customFormat="1" ht="24.75" customHeight="1">
      <c r="B14" s="32" t="s">
        <v>150</v>
      </c>
      <c r="C14" s="32" t="s">
        <v>151</v>
      </c>
      <c r="D14" s="31">
        <v>43.5648</v>
      </c>
    </row>
    <row r="15" spans="2:4" s="15" customFormat="1" ht="24.75" customHeight="1">
      <c r="B15" s="32" t="s">
        <v>152</v>
      </c>
      <c r="C15" s="32" t="s">
        <v>153</v>
      </c>
      <c r="D15" s="31">
        <v>172.5457</v>
      </c>
    </row>
    <row r="16" spans="2:4" s="15" customFormat="1" ht="24.75" customHeight="1">
      <c r="B16" s="32" t="s">
        <v>154</v>
      </c>
      <c r="C16" s="32" t="s">
        <v>155</v>
      </c>
      <c r="D16" s="31">
        <f>D17+D18+D19+D20+D21+D22+D23</f>
        <v>9521.260723000001</v>
      </c>
    </row>
    <row r="17" spans="2:4" s="15" customFormat="1" ht="24.75" customHeight="1">
      <c r="B17" s="32" t="s">
        <v>156</v>
      </c>
      <c r="C17" s="32" t="s">
        <v>157</v>
      </c>
      <c r="D17" s="31">
        <v>5.6</v>
      </c>
    </row>
    <row r="18" spans="2:4" s="15" customFormat="1" ht="24.75" customHeight="1">
      <c r="B18" s="32" t="s">
        <v>158</v>
      </c>
      <c r="C18" s="32" t="s">
        <v>159</v>
      </c>
      <c r="D18" s="31">
        <v>10</v>
      </c>
    </row>
    <row r="19" spans="2:4" s="15" customFormat="1" ht="24.75" customHeight="1">
      <c r="B19" s="32" t="s">
        <v>160</v>
      </c>
      <c r="C19" s="32" t="s">
        <v>161</v>
      </c>
      <c r="D19" s="31">
        <v>0.7</v>
      </c>
    </row>
    <row r="20" spans="2:4" s="15" customFormat="1" ht="24.75" customHeight="1">
      <c r="B20" s="32" t="s">
        <v>162</v>
      </c>
      <c r="C20" s="32" t="s">
        <v>163</v>
      </c>
      <c r="D20" s="31">
        <v>5.849578</v>
      </c>
    </row>
    <row r="21" spans="2:4" s="15" customFormat="1" ht="24.75" customHeight="1">
      <c r="B21" s="32" t="s">
        <v>164</v>
      </c>
      <c r="C21" s="32" t="s">
        <v>165</v>
      </c>
      <c r="D21" s="31">
        <v>26.943945</v>
      </c>
    </row>
    <row r="22" spans="2:4" s="15" customFormat="1" ht="24.75" customHeight="1">
      <c r="B22" s="32" t="s">
        <v>166</v>
      </c>
      <c r="C22" s="32" t="s">
        <v>167</v>
      </c>
      <c r="D22" s="31">
        <v>14.2272</v>
      </c>
    </row>
    <row r="23" spans="2:4" s="15" customFormat="1" ht="24.75" customHeight="1">
      <c r="B23" s="32" t="s">
        <v>168</v>
      </c>
      <c r="C23" s="32" t="s">
        <v>169</v>
      </c>
      <c r="D23" s="31">
        <f>22.07+9435.87</f>
        <v>9457.94</v>
      </c>
    </row>
    <row r="24" spans="2:4" s="15" customFormat="1" ht="24.75" customHeight="1">
      <c r="B24" s="32" t="s">
        <v>170</v>
      </c>
      <c r="C24" s="32" t="s">
        <v>171</v>
      </c>
      <c r="D24" s="31">
        <f>D25+D26+D27</f>
        <v>2932.96832</v>
      </c>
    </row>
    <row r="25" spans="2:4" s="15" customFormat="1" ht="24.75" customHeight="1">
      <c r="B25" s="32" t="s">
        <v>172</v>
      </c>
      <c r="C25" s="32" t="s">
        <v>173</v>
      </c>
      <c r="D25" s="31">
        <v>138.35832</v>
      </c>
    </row>
    <row r="26" spans="2:4" s="15" customFormat="1" ht="24.75" customHeight="1">
      <c r="B26" s="32" t="s">
        <v>174</v>
      </c>
      <c r="C26" s="32" t="s">
        <v>175</v>
      </c>
      <c r="D26" s="31">
        <v>1682.78</v>
      </c>
    </row>
    <row r="27" spans="2:4" s="15" customFormat="1" ht="24.75" customHeight="1">
      <c r="B27" s="32" t="s">
        <v>176</v>
      </c>
      <c r="C27" s="32" t="s">
        <v>177</v>
      </c>
      <c r="D27" s="31">
        <v>1111.83</v>
      </c>
    </row>
    <row r="28" spans="2:4" s="15" customFormat="1" ht="24.75" customHeight="1">
      <c r="B28" s="32" t="s">
        <v>178</v>
      </c>
      <c r="C28" s="32" t="s">
        <v>179</v>
      </c>
      <c r="D28" s="31">
        <f>D29+D30+D31+D32+D33</f>
        <v>113925.71807300005</v>
      </c>
    </row>
    <row r="29" spans="2:4" s="15" customFormat="1" ht="24.75" customHeight="1">
      <c r="B29" s="32" t="s">
        <v>180</v>
      </c>
      <c r="C29" s="32" t="s">
        <v>181</v>
      </c>
      <c r="D29" s="31">
        <v>80054.51065100005</v>
      </c>
    </row>
    <row r="30" spans="2:4" s="15" customFormat="1" ht="24.75" customHeight="1">
      <c r="B30" s="32" t="s">
        <v>182</v>
      </c>
      <c r="C30" s="32" t="s">
        <v>183</v>
      </c>
      <c r="D30" s="31">
        <v>10317.184519999999</v>
      </c>
    </row>
    <row r="31" spans="2:4" s="15" customFormat="1" ht="24.75" customHeight="1">
      <c r="B31" s="32" t="s">
        <v>184</v>
      </c>
      <c r="C31" s="32" t="s">
        <v>185</v>
      </c>
      <c r="D31" s="31">
        <v>4126.898259999998</v>
      </c>
    </row>
    <row r="32" spans="2:4" s="15" customFormat="1" ht="24.75" customHeight="1">
      <c r="B32" s="32" t="s">
        <v>186</v>
      </c>
      <c r="C32" s="32" t="s">
        <v>187</v>
      </c>
      <c r="D32" s="31">
        <v>3972.9289600000006</v>
      </c>
    </row>
    <row r="33" spans="2:4" s="15" customFormat="1" ht="24.75" customHeight="1">
      <c r="B33" s="32" t="s">
        <v>188</v>
      </c>
      <c r="C33" s="32" t="s">
        <v>189</v>
      </c>
      <c r="D33" s="31">
        <v>15454.195682</v>
      </c>
    </row>
    <row r="34" spans="2:4" s="15" customFormat="1" ht="24.75" customHeight="1">
      <c r="B34" s="32" t="s">
        <v>190</v>
      </c>
      <c r="C34" s="32" t="s">
        <v>191</v>
      </c>
      <c r="D34" s="31">
        <f>D35+D36+D37</f>
        <v>28189.9</v>
      </c>
    </row>
    <row r="35" spans="2:4" s="15" customFormat="1" ht="24.75" customHeight="1">
      <c r="B35" s="32" t="s">
        <v>192</v>
      </c>
      <c r="C35" s="32" t="s">
        <v>193</v>
      </c>
      <c r="D35" s="31">
        <v>48.4</v>
      </c>
    </row>
    <row r="36" spans="2:4" s="15" customFormat="1" ht="24.75" customHeight="1">
      <c r="B36" s="32" t="s">
        <v>194</v>
      </c>
      <c r="C36" s="32" t="s">
        <v>195</v>
      </c>
      <c r="D36" s="31">
        <v>183</v>
      </c>
    </row>
    <row r="37" spans="2:4" s="15" customFormat="1" ht="24.75" customHeight="1">
      <c r="B37" s="32" t="s">
        <v>196</v>
      </c>
      <c r="C37" s="32" t="s">
        <v>197</v>
      </c>
      <c r="D37" s="31">
        <v>27958.5</v>
      </c>
    </row>
    <row r="38" spans="2:4" s="15" customFormat="1" ht="24.75" customHeight="1">
      <c r="B38" s="27"/>
      <c r="C38" s="27"/>
      <c r="D38" s="27"/>
    </row>
    <row r="39" spans="2:4" s="15" customFormat="1" ht="24.75" customHeight="1">
      <c r="B39" s="27"/>
      <c r="C39" s="27"/>
      <c r="D39" s="27"/>
    </row>
    <row r="40" spans="2:4" s="15" customFormat="1" ht="24.75" customHeight="1">
      <c r="B40" s="27"/>
      <c r="C40" s="27"/>
      <c r="D40" s="27"/>
    </row>
    <row r="41" spans="2:4" s="15" customFormat="1" ht="24.75" customHeight="1">
      <c r="B41" s="27"/>
      <c r="C41" s="27"/>
      <c r="D41" s="27"/>
    </row>
    <row r="42" spans="2:4" s="15" customFormat="1" ht="24.75" customHeight="1">
      <c r="B42" s="27"/>
      <c r="C42" s="27"/>
      <c r="D42" s="27"/>
    </row>
    <row r="43" spans="2:4" s="15" customFormat="1" ht="24.75" customHeight="1">
      <c r="B43" s="27"/>
      <c r="C43" s="27"/>
      <c r="D43" s="27"/>
    </row>
    <row r="44" spans="2:4" s="15" customFormat="1" ht="24.75" customHeight="1">
      <c r="B44" s="27"/>
      <c r="C44" s="27"/>
      <c r="D44" s="27"/>
    </row>
    <row r="45" spans="2:4" s="15" customFormat="1" ht="24.75" customHeight="1">
      <c r="B45" s="27" t="s">
        <v>198</v>
      </c>
      <c r="C45" s="27" t="s">
        <v>199</v>
      </c>
      <c r="D45" s="27"/>
    </row>
    <row r="46" spans="2:4" s="15" customFormat="1" ht="24.75" customHeight="1">
      <c r="B46" s="27" t="s">
        <v>200</v>
      </c>
      <c r="C46" s="27" t="s">
        <v>201</v>
      </c>
      <c r="D46" s="27"/>
    </row>
    <row r="47" spans="2:4" s="15" customFormat="1" ht="24.75" customHeight="1">
      <c r="B47" s="27" t="s">
        <v>176</v>
      </c>
      <c r="C47" s="27" t="s">
        <v>177</v>
      </c>
      <c r="D47" s="27"/>
    </row>
    <row r="48" spans="2:4" s="15" customFormat="1" ht="24.75" customHeight="1">
      <c r="B48" s="27" t="s">
        <v>202</v>
      </c>
      <c r="C48" s="27" t="s">
        <v>203</v>
      </c>
      <c r="D48" s="27"/>
    </row>
    <row r="49" spans="2:4" s="15" customFormat="1" ht="24.75" customHeight="1">
      <c r="B49" s="27" t="s">
        <v>204</v>
      </c>
      <c r="C49" s="27" t="s">
        <v>205</v>
      </c>
      <c r="D49" s="27"/>
    </row>
    <row r="50" spans="2:6" ht="25.5" customHeight="1">
      <c r="B50" s="12" t="s">
        <v>132</v>
      </c>
      <c r="C50" s="12"/>
      <c r="D50" s="12"/>
      <c r="E50" s="12"/>
      <c r="F50" s="12"/>
    </row>
  </sheetData>
  <sheetProtection/>
  <mergeCells count="6">
    <mergeCell ref="A1:B1"/>
    <mergeCell ref="B2:D2"/>
    <mergeCell ref="B3:C3"/>
    <mergeCell ref="B4:C4"/>
    <mergeCell ref="B50:F50"/>
    <mergeCell ref="D4:D5"/>
  </mergeCells>
  <printOptions/>
  <pageMargins left="0.71" right="0.71" top="0.75" bottom="0.75" header="0.51" footer="0.51"/>
  <pageSetup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3" sqref="A3:D3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6" t="s">
        <v>206</v>
      </c>
      <c r="B1" s="17"/>
    </row>
    <row r="2" spans="1:7" ht="30" customHeight="1">
      <c r="A2" s="18" t="s">
        <v>13</v>
      </c>
      <c r="B2" s="18"/>
      <c r="C2" s="18"/>
      <c r="D2" s="18"/>
      <c r="E2" s="18"/>
      <c r="F2" s="18"/>
      <c r="G2" s="19"/>
    </row>
    <row r="3" spans="1:7" ht="19.5" customHeight="1">
      <c r="A3" s="5" t="s">
        <v>18</v>
      </c>
      <c r="B3" s="5"/>
      <c r="C3" s="5"/>
      <c r="D3" s="5"/>
      <c r="E3" s="20"/>
      <c r="F3" s="21" t="s">
        <v>127</v>
      </c>
      <c r="G3" s="19"/>
    </row>
    <row r="4" spans="1:6" s="14" customFormat="1" ht="24.75" customHeight="1">
      <c r="A4" s="22" t="s">
        <v>128</v>
      </c>
      <c r="B4" s="23"/>
      <c r="C4" s="24" t="s">
        <v>108</v>
      </c>
      <c r="D4" s="24" t="s">
        <v>117</v>
      </c>
      <c r="E4" s="24" t="s">
        <v>118</v>
      </c>
      <c r="F4" s="24" t="s">
        <v>129</v>
      </c>
    </row>
    <row r="5" spans="1:6" s="14" customFormat="1" ht="24.75" customHeight="1">
      <c r="A5" s="25" t="s">
        <v>130</v>
      </c>
      <c r="B5" s="25" t="s">
        <v>131</v>
      </c>
      <c r="C5" s="26"/>
      <c r="D5" s="26"/>
      <c r="E5" s="26"/>
      <c r="F5" s="26"/>
    </row>
    <row r="6" spans="1:6" s="15" customFormat="1" ht="24.75" customHeight="1">
      <c r="A6" s="27" t="s">
        <v>108</v>
      </c>
      <c r="B6" s="27"/>
      <c r="C6" s="27"/>
      <c r="D6" s="27"/>
      <c r="E6" s="27"/>
      <c r="F6" s="27"/>
    </row>
    <row r="7" spans="1:6" s="15" customFormat="1" ht="24.75" customHeight="1">
      <c r="A7" s="27" t="s">
        <v>207</v>
      </c>
      <c r="B7" s="27" t="s">
        <v>208</v>
      </c>
      <c r="C7" s="27"/>
      <c r="D7" s="27"/>
      <c r="E7" s="27"/>
      <c r="F7" s="27"/>
    </row>
    <row r="8" spans="1:6" s="15" customFormat="1" ht="24.75" customHeight="1">
      <c r="A8" s="27" t="s">
        <v>209</v>
      </c>
      <c r="B8" s="27" t="s">
        <v>210</v>
      </c>
      <c r="C8" s="27"/>
      <c r="D8" s="27"/>
      <c r="E8" s="27"/>
      <c r="F8" s="27"/>
    </row>
    <row r="9" spans="1:6" s="15" customFormat="1" ht="24.75" customHeight="1">
      <c r="A9" s="27" t="s">
        <v>211</v>
      </c>
      <c r="B9" s="27" t="s">
        <v>212</v>
      </c>
      <c r="C9" s="27"/>
      <c r="D9" s="27"/>
      <c r="E9" s="27"/>
      <c r="F9" s="27"/>
    </row>
    <row r="10" spans="1:6" s="15" customFormat="1" ht="24.75" customHeight="1">
      <c r="A10" s="27" t="s">
        <v>213</v>
      </c>
      <c r="B10" s="27" t="s">
        <v>214</v>
      </c>
      <c r="C10" s="27"/>
      <c r="D10" s="27"/>
      <c r="E10" s="27"/>
      <c r="F10" s="27"/>
    </row>
    <row r="11" spans="1:6" s="15" customFormat="1" ht="24.75" customHeight="1">
      <c r="A11" s="27" t="s">
        <v>215</v>
      </c>
      <c r="B11" s="27" t="s">
        <v>216</v>
      </c>
      <c r="C11" s="27"/>
      <c r="D11" s="27"/>
      <c r="E11" s="27"/>
      <c r="F11" s="27"/>
    </row>
    <row r="12" spans="1:6" s="15" customFormat="1" ht="24.75" customHeight="1">
      <c r="A12" s="27" t="s">
        <v>217</v>
      </c>
      <c r="B12" s="27" t="s">
        <v>218</v>
      </c>
      <c r="C12" s="27"/>
      <c r="D12" s="27"/>
      <c r="E12" s="27"/>
      <c r="F12" s="27"/>
    </row>
    <row r="13" spans="1:6" s="15" customFormat="1" ht="24.75" customHeight="1">
      <c r="A13" s="27" t="s">
        <v>219</v>
      </c>
      <c r="B13" s="27" t="s">
        <v>220</v>
      </c>
      <c r="C13" s="27"/>
      <c r="D13" s="27"/>
      <c r="E13" s="27"/>
      <c r="F13" s="27"/>
    </row>
    <row r="14" spans="1:7" ht="27.75" customHeight="1">
      <c r="A14" s="12" t="s">
        <v>221</v>
      </c>
      <c r="B14" s="12"/>
      <c r="C14" s="12"/>
      <c r="D14" s="12"/>
      <c r="E14" s="12"/>
      <c r="F14" s="12"/>
      <c r="G14" s="20"/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1" right="0.71" top="0.75" bottom="0.7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tabSelected="1" workbookViewId="0" topLeftCell="A1">
      <selection activeCell="A3" sqref="A3:B3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222</v>
      </c>
    </row>
    <row r="2" spans="1:3" ht="36.75" customHeight="1">
      <c r="A2" s="4" t="s">
        <v>223</v>
      </c>
      <c r="B2" s="4"/>
      <c r="C2" s="4"/>
    </row>
    <row r="3" spans="1:3" ht="38.25" customHeight="1">
      <c r="A3" s="5" t="s">
        <v>18</v>
      </c>
      <c r="B3" s="6"/>
      <c r="C3" s="7" t="s">
        <v>19</v>
      </c>
    </row>
    <row r="4" spans="1:3" ht="35.25" customHeight="1">
      <c r="A4" s="8" t="s">
        <v>224</v>
      </c>
      <c r="B4" s="8"/>
      <c r="C4" s="8" t="s">
        <v>225</v>
      </c>
    </row>
    <row r="5" spans="1:3" ht="35.25" customHeight="1">
      <c r="A5" s="9" t="s">
        <v>108</v>
      </c>
      <c r="B5" s="9"/>
      <c r="C5" s="10">
        <f>C6+C7+C8</f>
        <v>642.1</v>
      </c>
    </row>
    <row r="6" spans="1:3" ht="35.25" customHeight="1">
      <c r="A6" s="11" t="s">
        <v>226</v>
      </c>
      <c r="B6" s="11"/>
      <c r="C6" s="10">
        <v>410</v>
      </c>
    </row>
    <row r="7" spans="1:3" ht="35.25" customHeight="1">
      <c r="A7" s="11" t="s">
        <v>227</v>
      </c>
      <c r="B7" s="11"/>
      <c r="C7" s="10">
        <v>49.1</v>
      </c>
    </row>
    <row r="8" spans="1:3" ht="35.25" customHeight="1">
      <c r="A8" s="11" t="s">
        <v>228</v>
      </c>
      <c r="B8" s="11"/>
      <c r="C8" s="10">
        <v>183</v>
      </c>
    </row>
    <row r="9" spans="1:3" ht="35.25" customHeight="1">
      <c r="A9" s="11" t="s">
        <v>229</v>
      </c>
      <c r="B9" s="11"/>
      <c r="C9" s="10">
        <v>0</v>
      </c>
    </row>
    <row r="10" spans="1:3" ht="35.25" customHeight="1">
      <c r="A10" s="11" t="s">
        <v>230</v>
      </c>
      <c r="B10" s="11"/>
      <c r="C10" s="10">
        <v>183</v>
      </c>
    </row>
    <row r="11" spans="1:3" ht="22.5" customHeight="1">
      <c r="A11" s="12" t="s">
        <v>231</v>
      </c>
      <c r="B11" s="12"/>
      <c r="C11" s="12"/>
    </row>
    <row r="12" ht="20.25">
      <c r="C12" s="13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98" right="0.98" top="1.06" bottom="1.06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comer</cp:lastModifiedBy>
  <cp:lastPrinted>2018-01-29T08:05:58Z</cp:lastPrinted>
  <dcterms:created xsi:type="dcterms:W3CDTF">2017-03-13T02:32:38Z</dcterms:created>
  <dcterms:modified xsi:type="dcterms:W3CDTF">2018-02-11T07:00:26Z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